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drawings/drawing4.xml" ContentType="application/vnd.openxmlformats-officedocument.drawing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rel\OneDrive\Área de Trabalho\Serviços Clientes\Janeiro 2026\Projeto de manutenção\"/>
    </mc:Choice>
  </mc:AlternateContent>
  <xr:revisionPtr revIDLastSave="0" documentId="13_ncr:1_{F3355446-B3B2-4AF4-81CE-5412C42EC21B}" xr6:coauthVersionLast="47" xr6:coauthVersionMax="47" xr10:uidLastSave="{00000000-0000-0000-0000-000000000000}"/>
  <bookViews>
    <workbookView xWindow="-110" yWindow="-110" windowWidth="25820" windowHeight="15500" xr2:uid="{639387B8-0F6D-4842-9DC5-62B034F48729}"/>
  </bookViews>
  <sheets>
    <sheet name="TABELA" sheetId="9" r:id="rId1"/>
    <sheet name="dEquipamentos" sheetId="2" r:id="rId2"/>
    <sheet name="dOperadores" sheetId="5" r:id="rId3"/>
    <sheet name="dOcorrencia" sheetId="4" r:id="rId4"/>
  </sheets>
  <definedNames>
    <definedName name="_xlnm._FilterDatabase" localSheetId="0" hidden="1">TABELA!$D$3:$P$56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9" l="1"/>
  <c r="H5" i="9"/>
  <c r="H6" i="9"/>
  <c r="H7" i="9"/>
  <c r="H8" i="9"/>
  <c r="H9" i="9"/>
  <c r="H10" i="9"/>
  <c r="H11" i="9"/>
  <c r="H12" i="9"/>
  <c r="H13" i="9"/>
  <c r="H14" i="9"/>
  <c r="H15" i="9"/>
  <c r="H16" i="9"/>
  <c r="H17" i="9"/>
  <c r="H18" i="9"/>
  <c r="H19" i="9"/>
  <c r="H20" i="9"/>
  <c r="H21" i="9"/>
  <c r="H22" i="9"/>
  <c r="H23" i="9"/>
  <c r="H24" i="9"/>
  <c r="H25" i="9"/>
  <c r="H26" i="9"/>
  <c r="H27" i="9"/>
  <c r="H28" i="9"/>
  <c r="H29" i="9"/>
  <c r="H30" i="9"/>
  <c r="H31" i="9"/>
  <c r="H32" i="9"/>
  <c r="H33" i="9"/>
  <c r="H34" i="9"/>
  <c r="H35" i="9"/>
  <c r="H36" i="9"/>
  <c r="H37" i="9"/>
  <c r="H38" i="9"/>
  <c r="H39" i="9"/>
  <c r="H40" i="9"/>
  <c r="H41" i="9"/>
  <c r="H42" i="9"/>
  <c r="H43" i="9"/>
  <c r="H44" i="9"/>
  <c r="H45" i="9"/>
  <c r="H46" i="9"/>
  <c r="H47" i="9"/>
  <c r="H48" i="9"/>
  <c r="H49" i="9"/>
  <c r="H50" i="9"/>
  <c r="H51" i="9"/>
  <c r="H52" i="9"/>
  <c r="H53" i="9"/>
  <c r="H54" i="9"/>
  <c r="H55" i="9"/>
  <c r="H56" i="9"/>
  <c r="R4" i="9"/>
  <c r="R5" i="9"/>
  <c r="R6" i="9"/>
  <c r="R7" i="9"/>
  <c r="R8" i="9"/>
  <c r="R9" i="9"/>
  <c r="R10" i="9"/>
  <c r="R11" i="9"/>
  <c r="R12" i="9"/>
  <c r="R13" i="9"/>
  <c r="R14" i="9"/>
  <c r="R15" i="9"/>
  <c r="R16" i="9"/>
  <c r="R17" i="9"/>
  <c r="R18" i="9"/>
  <c r="R19" i="9"/>
  <c r="R20" i="9"/>
  <c r="R21" i="9"/>
  <c r="R22" i="9"/>
  <c r="R23" i="9"/>
  <c r="R24" i="9"/>
  <c r="R25" i="9"/>
  <c r="R26" i="9"/>
  <c r="R27" i="9"/>
  <c r="R28" i="9"/>
  <c r="R29" i="9"/>
  <c r="R30" i="9"/>
  <c r="R31" i="9"/>
  <c r="R32" i="9"/>
  <c r="R33" i="9"/>
  <c r="R34" i="9"/>
  <c r="R35" i="9"/>
  <c r="R36" i="9"/>
  <c r="R37" i="9"/>
  <c r="R38" i="9"/>
  <c r="R39" i="9"/>
  <c r="R40" i="9"/>
  <c r="R41" i="9"/>
  <c r="R42" i="9"/>
  <c r="R43" i="9"/>
  <c r="R44" i="9"/>
  <c r="R45" i="9"/>
  <c r="R46" i="9"/>
  <c r="R47" i="9"/>
  <c r="R48" i="9"/>
  <c r="R49" i="9"/>
  <c r="R50" i="9"/>
  <c r="R51" i="9"/>
  <c r="R52" i="9"/>
  <c r="R53" i="9"/>
  <c r="R54" i="9"/>
  <c r="R55" i="9"/>
  <c r="R56" i="9"/>
  <c r="P4" i="9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Ronald de Assis Cantanhede Correa</author>
  </authors>
  <commentList>
    <comment ref="B42" authorId="0" shapeId="0" xr:uid="{D4224633-DE06-4318-AC49-10E055561DEF}">
      <text>
        <r>
          <rPr>
            <b/>
            <sz val="9"/>
            <color indexed="81"/>
            <rFont val="Tahoma"/>
            <charset val="1"/>
          </rPr>
          <t>Ronald de Assis Cantanhede Correa:</t>
        </r>
        <r>
          <rPr>
            <sz val="9"/>
            <color indexed="81"/>
            <rFont val="Tahoma"/>
            <charset val="1"/>
          </rPr>
          <t xml:space="preserve">
Operacional:Falta de vedações.</t>
        </r>
      </text>
    </comment>
    <comment ref="B43" authorId="0" shapeId="0" xr:uid="{841037FA-6CF6-4030-867C-15F56EFE92CD}">
      <text>
        <r>
          <rPr>
            <b/>
            <sz val="9"/>
            <color indexed="81"/>
            <rFont val="Tahoma"/>
            <charset val="1"/>
          </rPr>
          <t>Ronald de Assis Cantanhede Correa:</t>
        </r>
        <r>
          <rPr>
            <sz val="9"/>
            <color indexed="81"/>
            <rFont val="Tahoma"/>
            <charset val="1"/>
          </rPr>
          <t xml:space="preserve">
Operação</t>
        </r>
      </text>
    </comment>
  </commentList>
</comments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DABB284-F523-4AE9-AAB9-E6CD70026C09}" keepAlive="1" name="Consulta - fPCM" description="Conexão com a consulta 'fPCM' na pasta de trabalho." type="5" refreshedVersion="7" background="1" saveData="1">
    <dbPr connection="Provider=Microsoft.Mashup.OleDb.1;Data Source=$Workbook$;Location=fPCM;Extended Properties=&quot;&quot;" command="SELECT * FROM [fPCM]"/>
  </connection>
  <connection id="2" xr16:uid="{EE7F2FA7-F9A3-4FB9-AC08-53A1892E387C}" keepAlive="1" name="Consulta - Tabela1" description="Conexão com a consulta 'Tabela1' na pasta de trabalho." type="5" refreshedVersion="7" background="1" saveData="1">
    <dbPr connection="Provider=Microsoft.Mashup.OleDb.1;Data Source=$Workbook$;Location=Tabela1;Extended Properties=&quot;&quot;" command="SELECT * FROM [Tabela1]"/>
  </connection>
  <connection id="3" xr16:uid="{8D9422C1-B891-4266-8C84-0059C5FD8BED}" keepAlive="1" name="Consulta - Tabela1 (2)" description="Conexão com a consulta 'Tabela1 (2)' na pasta de trabalho." type="5" refreshedVersion="7" background="1" saveData="1">
    <dbPr connection="Provider=Microsoft.Mashup.OleDb.1;Data Source=$Workbook$;Location=&quot;Tabela1 (2)&quot;;Extended Properties=&quot;&quot;" command="SELECT * FROM [Tabela1 (2)]"/>
  </connection>
</connections>
</file>

<file path=xl/sharedStrings.xml><?xml version="1.0" encoding="utf-8"?>
<sst xmlns="http://schemas.openxmlformats.org/spreadsheetml/2006/main" count="752" uniqueCount="232">
  <si>
    <t>ID Equipamento</t>
  </si>
  <si>
    <t>Equipamento</t>
  </si>
  <si>
    <t>ID Ocorrencia</t>
  </si>
  <si>
    <t>Ocorrencia</t>
  </si>
  <si>
    <t>Engenharia De Manutenção</t>
  </si>
  <si>
    <t>ID Operador</t>
  </si>
  <si>
    <t>Operador</t>
  </si>
  <si>
    <t>Prioridade</t>
  </si>
  <si>
    <t>Tempo de Downtime</t>
  </si>
  <si>
    <t>Problema</t>
  </si>
  <si>
    <t>Status</t>
  </si>
  <si>
    <t>Downtime Planejado</t>
  </si>
  <si>
    <t>Preventiva</t>
  </si>
  <si>
    <t>Preditiva</t>
  </si>
  <si>
    <t>Corretiva Planejada</t>
  </si>
  <si>
    <t>Corretiva Não Planejada</t>
  </si>
  <si>
    <t>Detectiva</t>
  </si>
  <si>
    <t>Nº da OS</t>
  </si>
  <si>
    <t>Data Incio da manutenção</t>
  </si>
  <si>
    <t>Data Fim da manutenção</t>
  </si>
  <si>
    <t>Tipo de Ocorrência</t>
  </si>
  <si>
    <t>Especialidade</t>
  </si>
  <si>
    <t>Equipe</t>
  </si>
  <si>
    <t>Automação</t>
  </si>
  <si>
    <t>Hidráulica</t>
  </si>
  <si>
    <t>Equipe A</t>
  </si>
  <si>
    <t>Equipe B</t>
  </si>
  <si>
    <t>Equipe C</t>
  </si>
  <si>
    <t>Engenharia</t>
  </si>
  <si>
    <t>Pórtico</t>
  </si>
  <si>
    <t>Escovadora de Capa</t>
  </si>
  <si>
    <t>Máquina Desmontar Vedação</t>
  </si>
  <si>
    <t>Lavadora Principal</t>
  </si>
  <si>
    <t>Desoleadora</t>
  </si>
  <si>
    <t>Esteira Transferência 1</t>
  </si>
  <si>
    <t>Robô 200Kg</t>
  </si>
  <si>
    <t>Polidora da Capa</t>
  </si>
  <si>
    <t>Polidora Cone 1</t>
  </si>
  <si>
    <t>Polidora Cone 2</t>
  </si>
  <si>
    <t>Polidora Espaçador</t>
  </si>
  <si>
    <t>Máquina Laser</t>
  </si>
  <si>
    <t>Inspeção Visual</t>
  </si>
  <si>
    <t>Lavadora Secundária</t>
  </si>
  <si>
    <t xml:space="preserve">Buffer </t>
  </si>
  <si>
    <t>Medidora Capa</t>
  </si>
  <si>
    <t>Medidora Cone</t>
  </si>
  <si>
    <t>Medidora Degrau e Espaçador</t>
  </si>
  <si>
    <t>Virador de Cone</t>
  </si>
  <si>
    <t>Esteira Transferência 2</t>
  </si>
  <si>
    <t>Medidora Folga</t>
  </si>
  <si>
    <t>Magazine Espaçador</t>
  </si>
  <si>
    <t>Máquina de Graxa</t>
  </si>
  <si>
    <t>Magazine de Vedação</t>
  </si>
  <si>
    <t>Robô 20kg</t>
  </si>
  <si>
    <t>Prensa Vedação</t>
  </si>
  <si>
    <t>Robô 155Kg</t>
  </si>
  <si>
    <t>Medidora Altura Vedação</t>
  </si>
  <si>
    <t>Magazine Encosto</t>
  </si>
  <si>
    <t>Robô 15kg</t>
  </si>
  <si>
    <t>Prensa Encosto</t>
  </si>
  <si>
    <t>Esteira Palete Saída</t>
  </si>
  <si>
    <t>Esteira Rejeito</t>
  </si>
  <si>
    <t>Lavadora (Vale)</t>
  </si>
  <si>
    <t>Prensa de Vedação</t>
  </si>
  <si>
    <t>Granalhadora</t>
  </si>
  <si>
    <t>Prensa HDL</t>
  </si>
  <si>
    <t>Mesa Movél da Prens_Hidrau</t>
  </si>
  <si>
    <t>TAG</t>
  </si>
  <si>
    <t>Port_01</t>
  </si>
  <si>
    <t>Escov_Cap_01</t>
  </si>
  <si>
    <t>Máqui_Desm_Veda_01</t>
  </si>
  <si>
    <t>Lav_Princ_01</t>
  </si>
  <si>
    <t>Desol_01</t>
  </si>
  <si>
    <t>Est_Transf_01</t>
  </si>
  <si>
    <t>Rob_200Kg_01</t>
  </si>
  <si>
    <t>Polid_Capa_01</t>
  </si>
  <si>
    <t>Polid_01</t>
  </si>
  <si>
    <t>Polid_02</t>
  </si>
  <si>
    <t>Pol_Espaç_01</t>
  </si>
  <si>
    <t>Máq_Laser_01</t>
  </si>
  <si>
    <t>Insp_Visua_01</t>
  </si>
  <si>
    <t>Insp_Visua_02</t>
  </si>
  <si>
    <t>Lav_Secun_02</t>
  </si>
  <si>
    <t>Buffe_01</t>
  </si>
  <si>
    <t>Med_Cap_01</t>
  </si>
  <si>
    <t>Med_Con_02</t>
  </si>
  <si>
    <t>Med_Degra_Espaç_01</t>
  </si>
  <si>
    <t>Virad_Cone_01</t>
  </si>
  <si>
    <t>Est_Transf_02</t>
  </si>
  <si>
    <t>Med_Folga_01</t>
  </si>
  <si>
    <t>Mag_Espaç_01</t>
  </si>
  <si>
    <t>Máqui_Graxa_01</t>
  </si>
  <si>
    <t>Mag_Vedaç_02</t>
  </si>
  <si>
    <t>Bob_20kg_03</t>
  </si>
  <si>
    <t>Pren_Vedaç_01</t>
  </si>
  <si>
    <t>Rob_155Kg_02</t>
  </si>
  <si>
    <t>Medid_Vedação_01</t>
  </si>
  <si>
    <t>Mag_Encos_03</t>
  </si>
  <si>
    <t>Rob_15Kg_02</t>
  </si>
  <si>
    <t>Prens_Encos_01</t>
  </si>
  <si>
    <t>Est_Saída_01</t>
  </si>
  <si>
    <t>Est_Rejei_01</t>
  </si>
  <si>
    <t>Lav_Vale_02</t>
  </si>
  <si>
    <t>Prens_Vedaç_-1</t>
  </si>
  <si>
    <t>Grana_01</t>
  </si>
  <si>
    <t>Pren_Manu_01</t>
  </si>
  <si>
    <t>Mesa_Mov_Prens_Hidr</t>
  </si>
  <si>
    <t>Equipe ADM</t>
  </si>
  <si>
    <t>Cleyton Castro</t>
  </si>
  <si>
    <t>Lázaro Rogerio</t>
  </si>
  <si>
    <t>Operação</t>
  </si>
  <si>
    <t>202511260800HMPM</t>
  </si>
  <si>
    <t>202511261000HMPE</t>
  </si>
  <si>
    <t>202511261030HMPM</t>
  </si>
  <si>
    <t>202511261300HMPE</t>
  </si>
  <si>
    <t>202511260800HMPE</t>
  </si>
  <si>
    <t>202509070800HMPM</t>
  </si>
  <si>
    <t>202509070801HMPE</t>
  </si>
  <si>
    <t>202509071300HMPM</t>
  </si>
  <si>
    <t>202509071301HMPE</t>
  </si>
  <si>
    <t>202509140800HMPM</t>
  </si>
  <si>
    <t>202509140801HMPE</t>
  </si>
  <si>
    <t>202509141200HMPM</t>
  </si>
  <si>
    <t>202509141201HMPE</t>
  </si>
  <si>
    <t>202509280800HMPM</t>
  </si>
  <si>
    <t>202509281200HMPM</t>
  </si>
  <si>
    <t>202509140800HMPE</t>
  </si>
  <si>
    <t>202509140800HMPO</t>
  </si>
  <si>
    <t>202509140801HMPA</t>
  </si>
  <si>
    <t>202509140801HMPM</t>
  </si>
  <si>
    <t>202509141000HMPE</t>
  </si>
  <si>
    <t>202509141001HMPA</t>
  </si>
  <si>
    <t>202509210801HMPM</t>
  </si>
  <si>
    <t>202509210803HMPE</t>
  </si>
  <si>
    <t>202509251630HMPE</t>
  </si>
  <si>
    <t>202509260710HMPM</t>
  </si>
  <si>
    <t>202510050900HMMM</t>
  </si>
  <si>
    <t>202510120801HMPE</t>
  </si>
  <si>
    <t>202510120800HMPM</t>
  </si>
  <si>
    <t>202510120900HMPE</t>
  </si>
  <si>
    <t>202510121000HMPE</t>
  </si>
  <si>
    <t>202510121100HMPE</t>
  </si>
  <si>
    <t>202510121200HMPE</t>
  </si>
  <si>
    <t>202510121200HMPM</t>
  </si>
  <si>
    <t>Melhoria</t>
  </si>
  <si>
    <t>Francisco Rodrigues</t>
  </si>
  <si>
    <t>José Augusto</t>
  </si>
  <si>
    <t>Turno</t>
  </si>
  <si>
    <t>Aylan</t>
  </si>
  <si>
    <t>Marcio Fernando</t>
  </si>
  <si>
    <t>Mecânica</t>
  </si>
  <si>
    <t>Elétrica</t>
  </si>
  <si>
    <t>xxxxxxxxxxxxxxxxxxxxxxx</t>
  </si>
  <si>
    <t>Sim</t>
  </si>
  <si>
    <t>Concluído</t>
  </si>
  <si>
    <t>Não</t>
  </si>
  <si>
    <t>Obstrução no Mangote 
da Turbina</t>
  </si>
  <si>
    <t>202512111550HMCM</t>
  </si>
  <si>
    <t>202512111050HMCM</t>
  </si>
  <si>
    <t>Quebra dos parafusos da peneira 
da granalhadora.</t>
  </si>
  <si>
    <t>Realizado</t>
  </si>
  <si>
    <t>Desobstrução do mangote, foram encontrados fragmentos
 gerados pelo trabalho da granalhadora.</t>
  </si>
  <si>
    <t>Foram substituídos 3 parafusos quebrados nos mancais ,
reparos em trincas ,reaperto em todos os mancais .</t>
  </si>
  <si>
    <t xml:space="preserve">Roberth </t>
  </si>
  <si>
    <t>Rodrigo</t>
  </si>
  <si>
    <t>Data Solicitação</t>
  </si>
  <si>
    <t xml:space="preserve">  01:00:00</t>
  </si>
  <si>
    <t xml:space="preserve">  02:30:00</t>
  </si>
  <si>
    <t xml:space="preserve">  06:10:00</t>
  </si>
  <si>
    <t xml:space="preserve">  02:00:00</t>
  </si>
  <si>
    <t xml:space="preserve">  09:00:00</t>
  </si>
  <si>
    <t xml:space="preserve">  04:00:00</t>
  </si>
  <si>
    <t xml:space="preserve">  03:00:00</t>
  </si>
  <si>
    <t xml:space="preserve">  10:00:00</t>
  </si>
  <si>
    <t xml:space="preserve">  05:00:00</t>
  </si>
  <si>
    <t xml:space="preserve">  08:00:00</t>
  </si>
  <si>
    <t xml:space="preserve">  01:30:00</t>
  </si>
  <si>
    <t xml:space="preserve">  00:15:00</t>
  </si>
  <si>
    <t xml:space="preserve">  06:00:00</t>
  </si>
  <si>
    <t xml:space="preserve">  00:30:00</t>
  </si>
  <si>
    <t>Tempo Planejado</t>
  </si>
  <si>
    <t>202612100840HMCM</t>
  </si>
  <si>
    <t>Escova fim de vida útil</t>
  </si>
  <si>
    <t>Substituição da escova rotativa.</t>
  </si>
  <si>
    <t>202512101025HMCM</t>
  </si>
  <si>
    <t>Balança Tara</t>
  </si>
  <si>
    <t>Balan_TA</t>
  </si>
  <si>
    <t>Balança Pós</t>
  </si>
  <si>
    <t>Balan_Po</t>
  </si>
  <si>
    <t>Haste cilindro avariado</t>
  </si>
  <si>
    <t>Realizado troca do cilindro de posicionamento 
do rolamento na balança.</t>
  </si>
  <si>
    <t>Falta de vedações</t>
  </si>
  <si>
    <t>Realizado montagem de vedações para 
iniciar p processo de montagem.</t>
  </si>
  <si>
    <t>Planta Geral</t>
  </si>
  <si>
    <t>Plan_GE</t>
  </si>
  <si>
    <t>202512112030HOFV</t>
  </si>
  <si>
    <t>202512112128HOPE</t>
  </si>
  <si>
    <t>Operacional</t>
  </si>
  <si>
    <t>Calibração</t>
  </si>
  <si>
    <t>Foi desligado a máquina e 
feito a calibagem da medidora.</t>
  </si>
  <si>
    <t>202512131100HMPM</t>
  </si>
  <si>
    <t>1° Piso Buffer sem redutor</t>
  </si>
  <si>
    <t>Em Andamento</t>
  </si>
  <si>
    <t>Repor motoredutor 1° piso.</t>
  </si>
  <si>
    <t>202512190900HMMM</t>
  </si>
  <si>
    <t>Máquina colidi com 
espaçador no local</t>
  </si>
  <si>
    <t>202519120900HMME</t>
  </si>
  <si>
    <t>202512230730HMCM</t>
  </si>
  <si>
    <t>Quebra da harte do cilindro 
da mesa 3.</t>
  </si>
  <si>
    <t>202601021230HMPE</t>
  </si>
  <si>
    <t>Sensor não emiti pulso</t>
  </si>
  <si>
    <t>202601021047HMPM</t>
  </si>
  <si>
    <t>Oring's avariados</t>
  </si>
  <si>
    <t>202601021130HMPE</t>
  </si>
  <si>
    <t>Cabo monitor avariado</t>
  </si>
  <si>
    <t>202601021230HMPO</t>
  </si>
  <si>
    <t>Peneira de rejeito com material</t>
  </si>
  <si>
    <t>202601031100HMPM</t>
  </si>
  <si>
    <t xml:space="preserve">Esteira delocada </t>
  </si>
  <si>
    <t>202601040810HMPO</t>
  </si>
  <si>
    <t>Retirando graxa excesso de graxa no tanque</t>
  </si>
  <si>
    <t>202601040900HMCM</t>
  </si>
  <si>
    <t>Suporte de desmontar classe F empenado</t>
  </si>
  <si>
    <t>202601040730HMCM</t>
  </si>
  <si>
    <t>Mangueira de ar ressecada</t>
  </si>
  <si>
    <t>202601041040HMCM</t>
  </si>
  <si>
    <t>Correia reposicionar</t>
  </si>
  <si>
    <t>Horas por dia Operação</t>
  </si>
  <si>
    <t>Categoria</t>
  </si>
  <si>
    <t>Sem falha</t>
  </si>
  <si>
    <t>Com falha</t>
  </si>
  <si>
    <t>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</si>
</sst>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h]:mm:ss;@"/>
    <numFmt numFmtId="165" formatCode="[$-F400]h:mm:ss\ AM/PM"/>
  </numFmts>
  <fonts count="1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</font>
    <font>
      <b/>
      <sz val="11"/>
      <color theme="0"/>
      <name val="Calibri"/>
      <family val="2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1"/>
      <color rgb="FF00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9" tint="0.79998168889431442"/>
      </patternFill>
    </fill>
    <fill>
      <patternFill patternType="solid">
        <fgColor theme="1"/>
        <bgColor theme="9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theme="9" tint="0.79998168889431442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theme="9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22" fontId="0" fillId="3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22" fontId="0" fillId="2" borderId="1" xfId="0" applyNumberFormat="1" applyFill="1" applyBorder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1" fillId="0" borderId="1" xfId="0" applyFont="1" applyBorder="1"/>
    <xf numFmtId="0" fontId="3" fillId="5" borderId="2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1" fillId="0" borderId="6" xfId="0" applyFont="1" applyBorder="1"/>
    <xf numFmtId="0" fontId="1" fillId="0" borderId="8" xfId="0" applyFont="1" applyBorder="1"/>
    <xf numFmtId="0" fontId="0" fillId="0" borderId="0" xfId="0" applyAlignment="1">
      <alignment horizontal="center"/>
    </xf>
    <xf numFmtId="0" fontId="0" fillId="2" borderId="0" xfId="0" applyFill="1" applyAlignment="1">
      <alignment horizontal="center" vertical="center"/>
    </xf>
    <xf numFmtId="22" fontId="0" fillId="2" borderId="0" xfId="0" applyNumberFormat="1" applyFill="1" applyAlignment="1">
      <alignment horizontal="center" vertical="center"/>
    </xf>
    <xf numFmtId="164" fontId="0" fillId="2" borderId="0" xfId="0" applyNumberFormat="1" applyFill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164" fontId="0" fillId="6" borderId="1" xfId="0" applyNumberForma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1" fontId="1" fillId="0" borderId="5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7" xfId="0" applyFill="1" applyBorder="1" applyAlignment="1">
      <alignment horizontal="center" vertical="center"/>
    </xf>
    <xf numFmtId="22" fontId="0" fillId="2" borderId="10" xfId="0" applyNumberFormat="1" applyFill="1" applyBorder="1" applyAlignment="1">
      <alignment horizontal="center" vertical="center"/>
    </xf>
    <xf numFmtId="2" fontId="0" fillId="7" borderId="10" xfId="0" applyNumberFormat="1" applyFill="1" applyBorder="1" applyAlignment="1">
      <alignment horizontal="center" vertical="center"/>
    </xf>
    <xf numFmtId="164" fontId="0" fillId="6" borderId="10" xfId="0" applyNumberForma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1" fontId="1" fillId="0" borderId="10" xfId="0" applyNumberFormat="1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165" fontId="0" fillId="3" borderId="1" xfId="0" applyNumberFormat="1" applyFill="1" applyBorder="1" applyAlignment="1">
      <alignment horizontal="center" vertical="center"/>
    </xf>
    <xf numFmtId="22" fontId="0" fillId="2" borderId="7" xfId="0" applyNumberFormat="1" applyFill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0" xfId="0" applyAlignment="1">
      <alignment horizontal="center" vertical="center" wrapText="1"/>
    </xf>
    <xf numFmtId="22" fontId="0" fillId="2" borderId="5" xfId="0" applyNumberFormat="1" applyFill="1" applyBorder="1" applyAlignment="1">
      <alignment horizontal="center" vertical="center"/>
    </xf>
    <xf numFmtId="2" fontId="0" fillId="7" borderId="1" xfId="0" applyNumberFormat="1" applyFill="1" applyBorder="1" applyAlignment="1">
      <alignment horizontal="center" vertical="center"/>
    </xf>
    <xf numFmtId="165" fontId="0" fillId="3" borderId="10" xfId="0" applyNumberForma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0" fontId="9" fillId="8" borderId="13" xfId="0" applyFont="1" applyFill="1" applyBorder="1" applyAlignment="1">
      <alignment horizontal="center"/>
    </xf>
    <xf numFmtId="0" fontId="9" fillId="8" borderId="11" xfId="0" applyFont="1" applyFill="1" applyBorder="1" applyAlignment="1">
      <alignment horizontal="center"/>
    </xf>
    <xf numFmtId="0" fontId="0" fillId="2" borderId="6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3" fillId="5" borderId="3" xfId="0" applyNumberFormat="1" applyFont="1" applyFill="1" applyBorder="1" applyAlignment="1" applyProtection="1">
      <alignment horizontal="center" vertical="center"/>
    </xf>
  </cellXfs>
  <cellStyles count="2">
    <cellStyle name="Normal" xfId="0" builtinId="0"/>
    <cellStyle name="Normal 2" xfId="1" xr:uid="{5F3BA9FD-04F3-47E1-B437-5D1DA382A316}"/>
  </cellStyles>
  <dxfs count="51">
    <dxf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protection locked="1" hidden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center" textRotation="0" wrapText="0" indent="0" justifyLastLine="0" shrinkToFit="0" readingOrder="0"/>
      <protection locked="1" hidden="0"/>
    </dxf>
    <dxf>
      <alignment horizont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numFmt numFmtId="0" formatCode="General"/>
      <fill>
        <patternFill patternType="solid">
          <fgColor indexed="64"/>
          <bgColor theme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outline="0">
        <right style="thin">
          <color indexed="64"/>
        </right>
      </border>
    </dxf>
    <dxf>
      <fill>
        <patternFill patternType="solid">
          <fgColor theme="9" tint="0.79998168889431442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theme="9" tint="0.79998168889431442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theme="9" tint="0.79998168889431442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theme="9" tint="0.79998168889431442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[h]:mm:ss;@"/>
      <fill>
        <patternFill patternType="solid">
          <fgColor theme="9" tint="0.79998168889431442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5" formatCode="[$-F400]h:mm:ss\ AM/PM"/>
      <fill>
        <patternFill patternType="solid">
          <fgColor theme="9" tint="0.79998168889431442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" formatCode="0.00"/>
      <fill>
        <patternFill patternType="solid">
          <fgColor indexed="64"/>
          <bgColor theme="3" tint="0.89999084444715716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7" formatCode="dd/mm/yyyy\ hh:mm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7" formatCode="dd/mm/yyyy\ hh:mm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9"/>
          <bgColor theme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0E58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8467</xdr:colOff>
      <xdr:row>0</xdr:row>
      <xdr:rowOff>0</xdr:rowOff>
    </xdr:from>
    <xdr:ext cx="4057842" cy="405432"/>
    <xdr:sp macro="" textlink="">
      <xdr:nvSpPr>
        <xdr:cNvPr id="2" name="Retângulo 1">
          <a:extLst>
            <a:ext uri="{FF2B5EF4-FFF2-40B4-BE49-F238E27FC236}">
              <a16:creationId xmlns:a16="http://schemas.microsoft.com/office/drawing/2014/main" id="{397BE4E7-D881-4BF0-9CD4-45538652973D}"/>
            </a:ext>
          </a:extLst>
        </xdr:cNvPr>
        <xdr:cNvSpPr/>
      </xdr:nvSpPr>
      <xdr:spPr>
        <a:xfrm>
          <a:off x="152400" y="0"/>
          <a:ext cx="4057842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pt-BR" sz="20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LANÇAMENTOS</a:t>
          </a:r>
          <a:r>
            <a:rPr lang="pt-BR" sz="2000" b="1" cap="none" spc="0" baseline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 ORDEM DE SERVIÇO</a:t>
          </a:r>
          <a:endParaRPr lang="pt-BR" sz="2000" b="1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43149</xdr:colOff>
      <xdr:row>0</xdr:row>
      <xdr:rowOff>0</xdr:rowOff>
    </xdr:from>
    <xdr:ext cx="3651512" cy="405432"/>
    <xdr:sp macro="" textlink="">
      <xdr:nvSpPr>
        <xdr:cNvPr id="2" name="Retângulo 1">
          <a:extLst>
            <a:ext uri="{FF2B5EF4-FFF2-40B4-BE49-F238E27FC236}">
              <a16:creationId xmlns:a16="http://schemas.microsoft.com/office/drawing/2014/main" id="{8D78EBEB-3AF4-4F23-A1FB-B9160ACA14DE}"/>
            </a:ext>
          </a:extLst>
        </xdr:cNvPr>
        <xdr:cNvSpPr/>
      </xdr:nvSpPr>
      <xdr:spPr>
        <a:xfrm>
          <a:off x="43149" y="0"/>
          <a:ext cx="3651512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pt-BR" sz="20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CADASTROS DE EQUIPAMENTOS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51987</xdr:colOff>
      <xdr:row>0</xdr:row>
      <xdr:rowOff>0</xdr:rowOff>
    </xdr:from>
    <xdr:ext cx="3222357" cy="405432"/>
    <xdr:sp macro="" textlink="">
      <xdr:nvSpPr>
        <xdr:cNvPr id="2" name="Retângulo 1">
          <a:extLst>
            <a:ext uri="{FF2B5EF4-FFF2-40B4-BE49-F238E27FC236}">
              <a16:creationId xmlns:a16="http://schemas.microsoft.com/office/drawing/2014/main" id="{1C3A74AB-EB8C-4FF4-8FD9-ACF5A1AD7BC9}"/>
            </a:ext>
          </a:extLst>
        </xdr:cNvPr>
        <xdr:cNvSpPr/>
      </xdr:nvSpPr>
      <xdr:spPr>
        <a:xfrm>
          <a:off x="51987" y="0"/>
          <a:ext cx="3222357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pt-BR" sz="20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CADASTRO DE OPERADORES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40034</xdr:colOff>
      <xdr:row>0</xdr:row>
      <xdr:rowOff>0</xdr:rowOff>
    </xdr:from>
    <xdr:ext cx="3429145" cy="405432"/>
    <xdr:sp macro="" textlink="">
      <xdr:nvSpPr>
        <xdr:cNvPr id="2" name="Retângulo 1">
          <a:extLst>
            <a:ext uri="{FF2B5EF4-FFF2-40B4-BE49-F238E27FC236}">
              <a16:creationId xmlns:a16="http://schemas.microsoft.com/office/drawing/2014/main" id="{B4DAAD56-ADCF-4955-84A7-41C7D47D1D5C}"/>
            </a:ext>
          </a:extLst>
        </xdr:cNvPr>
        <xdr:cNvSpPr/>
      </xdr:nvSpPr>
      <xdr:spPr>
        <a:xfrm>
          <a:off x="40034" y="0"/>
          <a:ext cx="3429145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pt-BR" sz="20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CADASTROS DE OCORRÊNCIAS</a:t>
          </a: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331AEE4-46A4-49D0-8932-62ECBCCEB51C}" name="Fpcm" displayName="Fpcm" ref="B3:R56" totalsRowShown="0" headerRowDxfId="50" dataDxfId="48" headerRowBorderDxfId="49" tableBorderDxfId="47" totalsRowBorderDxfId="46">
  <tableColumns count="17">
    <tableColumn id="1" xr3:uid="{2E0E21CD-1691-4A89-A728-F31BF9C325AD}" name="Nº da OS" dataDxfId="45"/>
    <tableColumn id="6" xr3:uid="{B47BDC2A-328B-4241-BC25-149768D34603}" name="Data Solicitação" dataDxfId="44"/>
    <tableColumn id="3" xr3:uid="{F769DB89-8B22-4D4B-A73E-0F7FA63D81CE}" name="Data Incio da manutenção" dataDxfId="43"/>
    <tableColumn id="4" xr3:uid="{AFB59BB1-E134-4C6B-B894-9200280491AD}" name="Data Fim da manutenção" dataDxfId="42"/>
    <tableColumn id="5" xr3:uid="{E4B16AE1-6269-43BC-A009-872E0C6D178F}" name="Downtime Planejado" dataDxfId="41"/>
    <tableColumn id="11" xr3:uid="{A962C6A6-099F-4E44-A691-CF99025CD755}" name="Tempo Planejado" dataDxfId="40"/>
    <tableColumn id="7" xr3:uid="{E335E288-211A-4F91-8314-BF4BAEDE3F8B}" name="Tempo de Downtime" dataDxfId="39">
      <calculatedColumnFormula>IF(Fpcm[[#This Row],[Data Fim da manutenção]]="","",Fpcm[[#This Row],[Data Fim da manutenção]]-Fpcm[[#This Row],[Data Incio da manutenção]])</calculatedColumnFormula>
    </tableColumn>
    <tableColumn id="8" xr3:uid="{78FE0B34-430F-451B-91E7-8DE260521CF2}" name="Prioridade" dataDxfId="38"/>
    <tableColumn id="9" xr3:uid="{3021D9EA-691F-4C4C-AE49-8A53626AD7B5}" name="Tipo de Ocorrência" dataDxfId="37"/>
    <tableColumn id="10" xr3:uid="{ACE9ED01-0A44-45E0-B98E-9F510F7AC1C6}" name="Equipamento" dataDxfId="36"/>
    <tableColumn id="12" xr3:uid="{A29FF8B7-88F4-4A21-A435-D0E55E098BCF}" name="Operador" dataDxfId="35"/>
    <tableColumn id="15" xr3:uid="{1DE8D5B4-BF75-4E8D-95B2-929F6DD424BA}" name="Problema" dataDxfId="34"/>
    <tableColumn id="16" xr3:uid="{EEA2C291-2AFA-4930-83A1-4A76C99D196E}" name="Especialidade" dataDxfId="33"/>
    <tableColumn id="17" xr3:uid="{CBB01EDE-3947-406D-BD3F-E91AFB9B4AAB}" name="Status" dataDxfId="32"/>
    <tableColumn id="19" xr3:uid="{99A502DB-F25C-4E3D-B350-5EAA1395A23A}" name="Equipe" dataDxfId="31"/>
    <tableColumn id="2" xr3:uid="{8B309410-70E8-4E52-96E5-88D21646EF02}" name="Realizado" dataDxfId="30"/>
    <tableColumn id="13" xr3:uid="{B75C0DA2-BAC4-42B7-AF9C-C14CB8231C73}" name="Categoria" dataDxfId="29">
      <calculatedColumnFormula>IF(Fpcm[[#This Row],[Tipo de Ocorrência]]="","",VLOOKUP(Fpcm[[#This Row],[Tipo de Ocorrência]],dOcorrencia!$C:$D,2,0))</calculatedColumnFormula>
    </tableColumn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23A5967-3E2F-4A14-A438-3214BFE57A79}" name="dEquipamentos" displayName="dEquipamentos" ref="B3:E45" totalsRowShown="0" headerRowDxfId="28" dataDxfId="26" headerRowBorderDxfId="27" tableBorderDxfId="25" totalsRowBorderDxfId="24">
  <tableColumns count="4">
    <tableColumn id="1" xr3:uid="{E1E9F4A6-DA0C-4FFF-B226-0AA25DC85DF3}" name="ID Equipamento" dataDxfId="23"/>
    <tableColumn id="2" xr3:uid="{2ECA8DEA-BC38-431E-A808-0550161FE802}" name="Equipamento" dataDxfId="22"/>
    <tableColumn id="3" xr3:uid="{8A618D4F-8FFB-4ECB-A571-A3DE9CB78EB4}" name="TAG" dataDxfId="21"/>
    <tableColumn id="4" xr3:uid="{573F6694-F428-425C-9961-6A1D2B1497C5}" name="Status" dataDxfId="0"/>
  </tableColumns>
  <tableStyleInfo name="TableStyleLight14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69E4EF47-65B6-40C0-BEE4-1992C3544D83}" name="dOperadores" displayName="dOperadores" ref="B3:E9" totalsRowShown="0" headerRowDxfId="20" dataDxfId="19">
  <tableColumns count="4">
    <tableColumn id="1" xr3:uid="{5490C0F7-EF35-402A-981C-3B8C9AF000A4}" name="ID Operador" dataDxfId="18"/>
    <tableColumn id="2" xr3:uid="{C2D51F07-0A5F-4C8E-8579-2B1F06D2EB2D}" name="Operador" dataDxfId="17"/>
    <tableColumn id="4" xr3:uid="{4B983F4D-3017-47A6-9DB8-D4A1F750BFC7}" name="Especialidade" dataDxfId="16"/>
    <tableColumn id="5" xr3:uid="{86133A46-6FE1-4112-AC63-EE3E13BAF4E7}" name="Equipe" dataDxfId="15"/>
  </tableColumns>
  <tableStyleInfo name="TableStyleLight14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53F4D99D-C3CF-4646-8EC8-D4E2A3FF5204}" name="dOcorrencia" displayName="dOcorrencia" ref="B3:D11" totalsRowShown="0" headerRowDxfId="14" dataDxfId="12" headerRowBorderDxfId="13" tableBorderDxfId="11" totalsRowBorderDxfId="10">
  <tableColumns count="3">
    <tableColumn id="1" xr3:uid="{FBF05126-8E43-4A65-B3B9-0A2BF44751F9}" name="ID Ocorrencia" dataDxfId="9"/>
    <tableColumn id="3" xr3:uid="{2301FAE6-53A2-4231-A7C3-82468BFD750A}" name="Ocorrencia" dataDxfId="8"/>
    <tableColumn id="2" xr3:uid="{22561DFA-FC53-4190-B89A-A9D905088571}" name="Categoria" dataDxfId="7"/>
  </tableColumns>
  <tableStyleInfo name="TableStyleLight14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8897D9A-460F-4267-88E0-DCFF7F0BAE9D}" name="horas_dia_op" displayName="horas_dia_op" ref="F3:F7" totalsRowShown="0" headerRowDxfId="6" dataDxfId="4" headerRowBorderDxfId="5" tableBorderDxfId="3" totalsRowBorderDxfId="2">
  <autoFilter ref="F3:F7" xr:uid="{68897D9A-460F-4267-88E0-DCFF7F0BAE9D}">
    <filterColumn colId="0" hiddenButton="1"/>
  </autoFilter>
  <tableColumns count="1">
    <tableColumn id="1" xr3:uid="{CA603C6B-B208-4810-ABF8-A66F3B02549D}" name="Horas por dia Operação" dataDxfId="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table" Target="../tables/table4.x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06E888-07A4-4222-A1B8-8CB6FA0E6D5D}">
  <dimension ref="B2:R56"/>
  <sheetViews>
    <sheetView showGridLines="0" tabSelected="1" topLeftCell="G1" zoomScale="90" zoomScaleNormal="90" workbookViewId="0">
      <pane ySplit="3" topLeftCell="A25" activePane="bottomLeft" state="frozen"/>
      <selection pane="bottomLeft" activeCell="M38" sqref="M38"/>
    </sheetView>
  </sheetViews>
  <sheetFormatPr defaultColWidth="8.90625" defaultRowHeight="14.5" x14ac:dyDescent="0.35"/>
  <cols>
    <col min="1" max="1" width="2.08984375" style="1" customWidth="1"/>
    <col min="2" max="2" width="21.54296875" style="14" bestFit="1" customWidth="1"/>
    <col min="3" max="3" width="21.54296875" style="14" customWidth="1"/>
    <col min="4" max="4" width="25.6328125" style="15" customWidth="1"/>
    <col min="5" max="5" width="24.6328125" style="15" customWidth="1"/>
    <col min="6" max="7" width="21.36328125" style="14" customWidth="1"/>
    <col min="8" max="8" width="25" style="16" customWidth="1"/>
    <col min="9" max="9" width="12" style="14" customWidth="1"/>
    <col min="10" max="10" width="25" style="14" bestFit="1" customWidth="1"/>
    <col min="11" max="11" width="27.08984375" style="14" bestFit="1" customWidth="1"/>
    <col min="12" max="12" width="18.36328125" style="14" bestFit="1" customWidth="1"/>
    <col min="13" max="13" width="39.1796875" style="14" bestFit="1" customWidth="1"/>
    <col min="14" max="14" width="14.6328125" style="14" customWidth="1"/>
    <col min="15" max="15" width="15.54296875" style="14" customWidth="1"/>
    <col min="16" max="16" width="14.54296875" style="14" customWidth="1"/>
    <col min="17" max="17" width="37.453125" style="1" customWidth="1"/>
    <col min="18" max="18" width="10.81640625" style="1" customWidth="1"/>
    <col min="19" max="16384" width="8.90625" style="1"/>
  </cols>
  <sheetData>
    <row r="2" spans="2:18" ht="19.25" customHeight="1" x14ac:dyDescent="0.35"/>
    <row r="3" spans="2:18" ht="41" customHeight="1" x14ac:dyDescent="0.35">
      <c r="B3" s="17" t="s">
        <v>17</v>
      </c>
      <c r="C3" s="18" t="s">
        <v>165</v>
      </c>
      <c r="D3" s="19" t="s">
        <v>18</v>
      </c>
      <c r="E3" s="19" t="s">
        <v>19</v>
      </c>
      <c r="F3" s="18" t="s">
        <v>11</v>
      </c>
      <c r="G3" s="19" t="s">
        <v>180</v>
      </c>
      <c r="H3" s="18" t="s">
        <v>8</v>
      </c>
      <c r="I3" s="18" t="s">
        <v>7</v>
      </c>
      <c r="J3" s="19" t="s">
        <v>20</v>
      </c>
      <c r="K3" s="18" t="s">
        <v>1</v>
      </c>
      <c r="L3" s="18" t="s">
        <v>6</v>
      </c>
      <c r="M3" s="18" t="s">
        <v>9</v>
      </c>
      <c r="N3" s="18" t="s">
        <v>21</v>
      </c>
      <c r="O3" s="18" t="s">
        <v>10</v>
      </c>
      <c r="P3" s="18" t="s">
        <v>22</v>
      </c>
      <c r="Q3" s="18" t="s">
        <v>160</v>
      </c>
      <c r="R3" s="18" t="s">
        <v>228</v>
      </c>
    </row>
    <row r="4" spans="2:18" x14ac:dyDescent="0.35">
      <c r="B4" s="20" t="s">
        <v>111</v>
      </c>
      <c r="C4" s="3">
        <v>45986.333333333336</v>
      </c>
      <c r="D4" s="3">
        <v>45986.333333333336</v>
      </c>
      <c r="E4" s="3">
        <v>45986.375</v>
      </c>
      <c r="F4" s="31" t="s">
        <v>153</v>
      </c>
      <c r="G4" s="39" t="s">
        <v>166</v>
      </c>
      <c r="H4" s="21">
        <f>IF(Fpcm[[#This Row],[Data Fim da manutenção]]="","",Fpcm[[#This Row],[Data Fim da manutenção]]-Fpcm[[#This Row],[Data Incio da manutenção]])</f>
        <v>4.1666666664241347E-2</v>
      </c>
      <c r="I4" s="4">
        <v>1</v>
      </c>
      <c r="J4" s="2" t="s">
        <v>12</v>
      </c>
      <c r="K4" s="4" t="s">
        <v>58</v>
      </c>
      <c r="L4" s="4" t="s">
        <v>108</v>
      </c>
      <c r="M4" s="36" t="s">
        <v>152</v>
      </c>
      <c r="N4" s="4" t="s">
        <v>150</v>
      </c>
      <c r="O4" s="34" t="s">
        <v>154</v>
      </c>
      <c r="P4" s="2" t="str">
        <f>dOperadores[[#This Row],[Equipe]]</f>
        <v>Equipe A</v>
      </c>
      <c r="Q4" s="51" t="s">
        <v>152</v>
      </c>
      <c r="R4" s="54" t="str">
        <f>IF(Fpcm[[#This Row],[Tipo de Ocorrência]]="","",VLOOKUP(Fpcm[[#This Row],[Tipo de Ocorrência]],dOcorrencia!$C:$D,2,0))</f>
        <v>Sem falha</v>
      </c>
    </row>
    <row r="5" spans="2:18" x14ac:dyDescent="0.35">
      <c r="B5" s="20" t="s">
        <v>111</v>
      </c>
      <c r="C5" s="5">
        <v>45987.375</v>
      </c>
      <c r="D5" s="5">
        <v>45987.375</v>
      </c>
      <c r="E5" s="5">
        <v>45987.416666666664</v>
      </c>
      <c r="F5" s="31" t="s">
        <v>153</v>
      </c>
      <c r="G5" s="39" t="s">
        <v>166</v>
      </c>
      <c r="H5" s="21">
        <f>IF(Fpcm[[#This Row],[Data Fim da manutenção]]="","",Fpcm[[#This Row],[Data Fim da manutenção]]-Fpcm[[#This Row],[Data Incio da manutenção]])</f>
        <v>4.1666666664241347E-2</v>
      </c>
      <c r="I5" s="2">
        <v>1</v>
      </c>
      <c r="J5" s="2" t="s">
        <v>12</v>
      </c>
      <c r="K5" s="2" t="s">
        <v>59</v>
      </c>
      <c r="L5" s="2" t="s">
        <v>108</v>
      </c>
      <c r="M5" s="2" t="s">
        <v>152</v>
      </c>
      <c r="N5" s="2" t="s">
        <v>150</v>
      </c>
      <c r="O5" s="34" t="s">
        <v>154</v>
      </c>
      <c r="P5" s="4" t="s">
        <v>25</v>
      </c>
      <c r="Q5" s="51" t="s">
        <v>152</v>
      </c>
      <c r="R5" s="54" t="str">
        <f>IF(Fpcm[[#This Row],[Tipo de Ocorrência]]="","",VLOOKUP(Fpcm[[#This Row],[Tipo de Ocorrência]],dOcorrencia!$C:$D,2,0))</f>
        <v>Sem falha</v>
      </c>
    </row>
    <row r="6" spans="2:18" x14ac:dyDescent="0.35">
      <c r="B6" s="20" t="s">
        <v>112</v>
      </c>
      <c r="C6" s="3">
        <v>45987.4375</v>
      </c>
      <c r="D6" s="3">
        <v>45987.4375</v>
      </c>
      <c r="E6" s="3">
        <v>45987.541666666664</v>
      </c>
      <c r="F6" s="31" t="s">
        <v>153</v>
      </c>
      <c r="G6" s="39" t="s">
        <v>167</v>
      </c>
      <c r="H6" s="21">
        <f>IF(Fpcm[[#This Row],[Data Fim da manutenção]]="","",Fpcm[[#This Row],[Data Fim da manutenção]]-Fpcm[[#This Row],[Data Incio da manutenção]])</f>
        <v>0.10416666666424135</v>
      </c>
      <c r="I6" s="4">
        <v>1</v>
      </c>
      <c r="J6" s="2" t="s">
        <v>12</v>
      </c>
      <c r="K6" s="4" t="s">
        <v>49</v>
      </c>
      <c r="L6" s="4" t="s">
        <v>109</v>
      </c>
      <c r="M6" s="2" t="s">
        <v>152</v>
      </c>
      <c r="N6" s="4" t="s">
        <v>151</v>
      </c>
      <c r="O6" s="34" t="s">
        <v>154</v>
      </c>
      <c r="P6" s="4" t="s">
        <v>107</v>
      </c>
      <c r="Q6" s="51" t="s">
        <v>152</v>
      </c>
      <c r="R6" s="54" t="str">
        <f>IF(Fpcm[[#This Row],[Tipo de Ocorrência]]="","",VLOOKUP(Fpcm[[#This Row],[Tipo de Ocorrência]],dOcorrencia!$C:$D,2,0))</f>
        <v>Sem falha</v>
      </c>
    </row>
    <row r="7" spans="2:18" ht="14" customHeight="1" x14ac:dyDescent="0.35">
      <c r="B7" s="20" t="s">
        <v>113</v>
      </c>
      <c r="C7" s="5">
        <v>45987.451388888891</v>
      </c>
      <c r="D7" s="5">
        <v>45987.451388888891</v>
      </c>
      <c r="E7" s="5">
        <v>45987.708333333336</v>
      </c>
      <c r="F7" s="31" t="s">
        <v>153</v>
      </c>
      <c r="G7" s="39" t="s">
        <v>168</v>
      </c>
      <c r="H7" s="21">
        <f>IF(Fpcm[[#This Row],[Data Fim da manutenção]]="","",Fpcm[[#This Row],[Data Fim da manutenção]]-Fpcm[[#This Row],[Data Incio da manutenção]])</f>
        <v>0.25694444444525288</v>
      </c>
      <c r="I7" s="2">
        <v>1</v>
      </c>
      <c r="J7" s="2" t="s">
        <v>12</v>
      </c>
      <c r="K7" s="2" t="s">
        <v>64</v>
      </c>
      <c r="L7" s="2" t="s">
        <v>108</v>
      </c>
      <c r="M7" s="2" t="s">
        <v>152</v>
      </c>
      <c r="N7" s="2" t="s">
        <v>150</v>
      </c>
      <c r="O7" s="34" t="s">
        <v>154</v>
      </c>
      <c r="P7" s="2" t="s">
        <v>25</v>
      </c>
      <c r="Q7" s="51" t="s">
        <v>152</v>
      </c>
      <c r="R7" s="54" t="str">
        <f>IF(Fpcm[[#This Row],[Tipo de Ocorrência]]="","",VLOOKUP(Fpcm[[#This Row],[Tipo de Ocorrência]],dOcorrencia!$C:$D,2,0))</f>
        <v>Sem falha</v>
      </c>
    </row>
    <row r="8" spans="2:18" x14ac:dyDescent="0.35">
      <c r="B8" s="20" t="s">
        <v>114</v>
      </c>
      <c r="C8" s="3">
        <v>45987.541666666664</v>
      </c>
      <c r="D8" s="3">
        <v>45987.541666666664</v>
      </c>
      <c r="E8" s="3">
        <v>45987.583333333336</v>
      </c>
      <c r="F8" s="31" t="s">
        <v>153</v>
      </c>
      <c r="G8" s="39" t="s">
        <v>166</v>
      </c>
      <c r="H8" s="21">
        <f>IF(Fpcm[[#This Row],[Data Fim da manutenção]]="","",Fpcm[[#This Row],[Data Fim da manutenção]]-Fpcm[[#This Row],[Data Incio da manutenção]])</f>
        <v>4.1666666671517305E-2</v>
      </c>
      <c r="I8" s="4">
        <v>1</v>
      </c>
      <c r="J8" s="2" t="s">
        <v>12</v>
      </c>
      <c r="K8" s="2" t="s">
        <v>46</v>
      </c>
      <c r="L8" s="4" t="s">
        <v>109</v>
      </c>
      <c r="M8" s="2" t="s">
        <v>152</v>
      </c>
      <c r="N8" s="4" t="s">
        <v>151</v>
      </c>
      <c r="O8" s="34" t="s">
        <v>154</v>
      </c>
      <c r="P8" s="4" t="s">
        <v>107</v>
      </c>
      <c r="Q8" s="51" t="s">
        <v>152</v>
      </c>
      <c r="R8" s="54" t="str">
        <f>IF(Fpcm[[#This Row],[Tipo de Ocorrência]]="","",VLOOKUP(Fpcm[[#This Row],[Tipo de Ocorrência]],dOcorrencia!$C:$D,2,0))</f>
        <v>Sem falha</v>
      </c>
    </row>
    <row r="9" spans="2:18" x14ac:dyDescent="0.35">
      <c r="B9" s="20" t="s">
        <v>115</v>
      </c>
      <c r="C9" s="5">
        <v>45987.333333333336</v>
      </c>
      <c r="D9" s="5">
        <v>45987.333333333336</v>
      </c>
      <c r="E9" s="5">
        <v>45987.416666666664</v>
      </c>
      <c r="F9" s="31" t="s">
        <v>153</v>
      </c>
      <c r="G9" s="39" t="s">
        <v>169</v>
      </c>
      <c r="H9" s="21">
        <f>IF(Fpcm[[#This Row],[Data Fim da manutenção]]="","",Fpcm[[#This Row],[Data Fim da manutenção]]-Fpcm[[#This Row],[Data Incio da manutenção]])</f>
        <v>8.3333333328482695E-2</v>
      </c>
      <c r="I9" s="2">
        <v>1</v>
      </c>
      <c r="J9" s="2" t="s">
        <v>12</v>
      </c>
      <c r="K9" s="2" t="s">
        <v>58</v>
      </c>
      <c r="L9" s="2" t="s">
        <v>109</v>
      </c>
      <c r="M9" s="2" t="s">
        <v>152</v>
      </c>
      <c r="N9" s="2" t="s">
        <v>151</v>
      </c>
      <c r="O9" s="34" t="s">
        <v>154</v>
      </c>
      <c r="P9" s="2" t="s">
        <v>107</v>
      </c>
      <c r="Q9" s="51" t="s">
        <v>152</v>
      </c>
      <c r="R9" s="54" t="str">
        <f>IF(Fpcm[[#This Row],[Tipo de Ocorrência]]="","",VLOOKUP(Fpcm[[#This Row],[Tipo de Ocorrência]],dOcorrencia!$C:$D,2,0))</f>
        <v>Sem falha</v>
      </c>
    </row>
    <row r="10" spans="2:18" x14ac:dyDescent="0.35">
      <c r="B10" s="20" t="s">
        <v>116</v>
      </c>
      <c r="C10" s="3">
        <v>45914.333333333336</v>
      </c>
      <c r="D10" s="3">
        <v>45914.333333333336</v>
      </c>
      <c r="E10" s="3">
        <v>45914.708333333336</v>
      </c>
      <c r="F10" s="31" t="s">
        <v>153</v>
      </c>
      <c r="G10" s="39" t="s">
        <v>170</v>
      </c>
      <c r="H10" s="21">
        <f>IF(Fpcm[[#This Row],[Data Fim da manutenção]]="","",Fpcm[[#This Row],[Data Fim da manutenção]]-Fpcm[[#This Row],[Data Incio da manutenção]])</f>
        <v>0.375</v>
      </c>
      <c r="I10" s="4">
        <v>1</v>
      </c>
      <c r="J10" s="2" t="s">
        <v>12</v>
      </c>
      <c r="K10" s="4" t="s">
        <v>29</v>
      </c>
      <c r="L10" s="4" t="s">
        <v>108</v>
      </c>
      <c r="M10" s="2" t="s">
        <v>152</v>
      </c>
      <c r="N10" s="4" t="s">
        <v>150</v>
      </c>
      <c r="O10" s="34" t="s">
        <v>154</v>
      </c>
      <c r="P10" s="4" t="s">
        <v>25</v>
      </c>
      <c r="Q10" s="51" t="s">
        <v>152</v>
      </c>
      <c r="R10" s="54" t="str">
        <f>IF(Fpcm[[#This Row],[Tipo de Ocorrência]]="","",VLOOKUP(Fpcm[[#This Row],[Tipo de Ocorrência]],dOcorrencia!$C:$D,2,0))</f>
        <v>Sem falha</v>
      </c>
    </row>
    <row r="11" spans="2:18" x14ac:dyDescent="0.35">
      <c r="B11" s="20" t="s">
        <v>117</v>
      </c>
      <c r="C11" s="5">
        <v>45907.333333333336</v>
      </c>
      <c r="D11" s="5">
        <v>45907.333333333336</v>
      </c>
      <c r="E11" s="5">
        <v>45907.5</v>
      </c>
      <c r="F11" s="31" t="s">
        <v>153</v>
      </c>
      <c r="G11" s="39" t="s">
        <v>171</v>
      </c>
      <c r="H11" s="21">
        <f>IF(Fpcm[[#This Row],[Data Fim da manutenção]]="","",Fpcm[[#This Row],[Data Fim da manutenção]]-Fpcm[[#This Row],[Data Incio da manutenção]])</f>
        <v>0.16666666666424135</v>
      </c>
      <c r="I11" s="2">
        <v>1</v>
      </c>
      <c r="J11" s="2" t="s">
        <v>12</v>
      </c>
      <c r="K11" s="2" t="s">
        <v>29</v>
      </c>
      <c r="L11" s="2" t="s">
        <v>109</v>
      </c>
      <c r="M11" s="2" t="s">
        <v>152</v>
      </c>
      <c r="N11" s="4" t="s">
        <v>151</v>
      </c>
      <c r="O11" s="34" t="s">
        <v>154</v>
      </c>
      <c r="P11" s="2" t="s">
        <v>107</v>
      </c>
      <c r="Q11" s="51" t="s">
        <v>152</v>
      </c>
      <c r="R11" s="54" t="str">
        <f>IF(Fpcm[[#This Row],[Tipo de Ocorrência]]="","",VLOOKUP(Fpcm[[#This Row],[Tipo de Ocorrência]],dOcorrencia!$C:$D,2,0))</f>
        <v>Sem falha</v>
      </c>
    </row>
    <row r="12" spans="2:18" x14ac:dyDescent="0.35">
      <c r="B12" s="20" t="s">
        <v>118</v>
      </c>
      <c r="C12" s="3">
        <v>45914.416666666664</v>
      </c>
      <c r="D12" s="3">
        <v>45914.416666666664</v>
      </c>
      <c r="E12" s="3">
        <v>45914.541666666664</v>
      </c>
      <c r="F12" s="31" t="s">
        <v>153</v>
      </c>
      <c r="G12" s="39" t="s">
        <v>172</v>
      </c>
      <c r="H12" s="21">
        <f>IF(Fpcm[[#This Row],[Data Fim da manutenção]]="","",Fpcm[[#This Row],[Data Fim da manutenção]]-Fpcm[[#This Row],[Data Incio da manutenção]])</f>
        <v>0.125</v>
      </c>
      <c r="I12" s="4">
        <v>1</v>
      </c>
      <c r="J12" s="2" t="s">
        <v>12</v>
      </c>
      <c r="K12" s="4" t="s">
        <v>30</v>
      </c>
      <c r="L12" s="4" t="s">
        <v>145</v>
      </c>
      <c r="M12" s="2" t="s">
        <v>152</v>
      </c>
      <c r="N12" s="2" t="s">
        <v>150</v>
      </c>
      <c r="O12" s="34" t="s">
        <v>154</v>
      </c>
      <c r="P12" s="4" t="s">
        <v>26</v>
      </c>
      <c r="Q12" s="51" t="s">
        <v>152</v>
      </c>
      <c r="R12" s="54" t="str">
        <f>IF(Fpcm[[#This Row],[Tipo de Ocorrência]]="","",VLOOKUP(Fpcm[[#This Row],[Tipo de Ocorrência]],dOcorrencia!$C:$D,2,0))</f>
        <v>Sem falha</v>
      </c>
    </row>
    <row r="13" spans="2:18" x14ac:dyDescent="0.35">
      <c r="B13" s="20" t="s">
        <v>119</v>
      </c>
      <c r="C13" s="5">
        <v>45907.333333333336</v>
      </c>
      <c r="D13" s="5">
        <v>45907.333333333336</v>
      </c>
      <c r="E13" s="5">
        <v>45907.416666666664</v>
      </c>
      <c r="F13" s="31" t="s">
        <v>153</v>
      </c>
      <c r="G13" s="39" t="s">
        <v>169</v>
      </c>
      <c r="H13" s="21">
        <f>IF(Fpcm[[#This Row],[Data Fim da manutenção]]="","",Fpcm[[#This Row],[Data Fim da manutenção]]-Fpcm[[#This Row],[Data Incio da manutenção]])</f>
        <v>8.3333333328482695E-2</v>
      </c>
      <c r="I13" s="2">
        <v>1</v>
      </c>
      <c r="J13" s="2" t="s">
        <v>12</v>
      </c>
      <c r="K13" s="2" t="s">
        <v>30</v>
      </c>
      <c r="L13" s="4" t="s">
        <v>145</v>
      </c>
      <c r="M13" s="2" t="s">
        <v>152</v>
      </c>
      <c r="N13" s="4" t="s">
        <v>151</v>
      </c>
      <c r="O13" s="34" t="s">
        <v>154</v>
      </c>
      <c r="P13" s="2" t="s">
        <v>26</v>
      </c>
      <c r="Q13" s="51" t="s">
        <v>152</v>
      </c>
      <c r="R13" s="54" t="str">
        <f>IF(Fpcm[[#This Row],[Tipo de Ocorrência]]="","",VLOOKUP(Fpcm[[#This Row],[Tipo de Ocorrência]],dOcorrencia!$C:$D,2,0))</f>
        <v>Sem falha</v>
      </c>
    </row>
    <row r="14" spans="2:18" x14ac:dyDescent="0.35">
      <c r="B14" s="20" t="s">
        <v>120</v>
      </c>
      <c r="C14" s="3">
        <v>45921.333333333336</v>
      </c>
      <c r="D14" s="3">
        <v>45921.333333333336</v>
      </c>
      <c r="E14" s="3">
        <v>45921.75</v>
      </c>
      <c r="F14" s="31" t="s">
        <v>153</v>
      </c>
      <c r="G14" s="39" t="s">
        <v>173</v>
      </c>
      <c r="H14" s="21">
        <f>IF(Fpcm[[#This Row],[Data Fim da manutenção]]="","",Fpcm[[#This Row],[Data Fim da manutenção]]-Fpcm[[#This Row],[Data Incio da manutenção]])</f>
        <v>0.41666666666424135</v>
      </c>
      <c r="I14" s="4">
        <v>1</v>
      </c>
      <c r="J14" s="2" t="s">
        <v>12</v>
      </c>
      <c r="K14" s="2" t="s">
        <v>31</v>
      </c>
      <c r="L14" s="4" t="s">
        <v>145</v>
      </c>
      <c r="M14" s="2" t="s">
        <v>152</v>
      </c>
      <c r="N14" s="4" t="s">
        <v>150</v>
      </c>
      <c r="O14" s="34" t="s">
        <v>154</v>
      </c>
      <c r="P14" s="4" t="s">
        <v>26</v>
      </c>
      <c r="Q14" s="51" t="s">
        <v>152</v>
      </c>
      <c r="R14" s="54" t="str">
        <f>IF(Fpcm[[#This Row],[Tipo de Ocorrência]]="","",VLOOKUP(Fpcm[[#This Row],[Tipo de Ocorrência]],dOcorrencia!$C:$D,2,0))</f>
        <v>Sem falha</v>
      </c>
    </row>
    <row r="15" spans="2:18" x14ac:dyDescent="0.35">
      <c r="B15" s="20" t="s">
        <v>121</v>
      </c>
      <c r="C15" s="5">
        <v>45914.333333333336</v>
      </c>
      <c r="D15" s="5">
        <v>45914.333333333336</v>
      </c>
      <c r="E15" s="5">
        <v>45914.541666666664</v>
      </c>
      <c r="F15" s="31" t="s">
        <v>153</v>
      </c>
      <c r="G15" s="39" t="s">
        <v>174</v>
      </c>
      <c r="H15" s="21">
        <f>IF(Fpcm[[#This Row],[Data Fim da manutenção]]="","",Fpcm[[#This Row],[Data Fim da manutenção]]-Fpcm[[#This Row],[Data Incio da manutenção]])</f>
        <v>0.20833333332848269</v>
      </c>
      <c r="I15" s="2">
        <v>1</v>
      </c>
      <c r="J15" s="2" t="s">
        <v>12</v>
      </c>
      <c r="K15" s="2" t="s">
        <v>31</v>
      </c>
      <c r="L15" s="2" t="s">
        <v>109</v>
      </c>
      <c r="M15" s="2" t="s">
        <v>152</v>
      </c>
      <c r="N15" s="2" t="s">
        <v>151</v>
      </c>
      <c r="O15" s="34" t="s">
        <v>154</v>
      </c>
      <c r="P15" s="2" t="s">
        <v>107</v>
      </c>
      <c r="Q15" s="51" t="s">
        <v>152</v>
      </c>
      <c r="R15" s="54" t="str">
        <f>IF(Fpcm[[#This Row],[Tipo de Ocorrência]]="","",VLOOKUP(Fpcm[[#This Row],[Tipo de Ocorrência]],dOcorrencia!$C:$D,2,0))</f>
        <v>Sem falha</v>
      </c>
    </row>
    <row r="16" spans="2:18" x14ac:dyDescent="0.35">
      <c r="B16" s="20" t="s">
        <v>122</v>
      </c>
      <c r="C16" s="3">
        <v>45914.5</v>
      </c>
      <c r="D16" s="3">
        <v>45914.5</v>
      </c>
      <c r="E16" s="3">
        <v>45914.583333333336</v>
      </c>
      <c r="F16" s="31" t="s">
        <v>153</v>
      </c>
      <c r="G16" s="39" t="s">
        <v>169</v>
      </c>
      <c r="H16" s="21">
        <f>IF(Fpcm[[#This Row],[Data Fim da manutenção]]="","",Fpcm[[#This Row],[Data Fim da manutenção]]-Fpcm[[#This Row],[Data Incio da manutenção]])</f>
        <v>8.3333333335758653E-2</v>
      </c>
      <c r="I16" s="4">
        <v>1</v>
      </c>
      <c r="J16" s="2" t="s">
        <v>12</v>
      </c>
      <c r="K16" s="4" t="s">
        <v>34</v>
      </c>
      <c r="L16" s="4" t="s">
        <v>145</v>
      </c>
      <c r="M16" s="2" t="s">
        <v>152</v>
      </c>
      <c r="N16" s="4" t="s">
        <v>150</v>
      </c>
      <c r="O16" s="34" t="s">
        <v>154</v>
      </c>
      <c r="P16" s="4" t="s">
        <v>26</v>
      </c>
      <c r="Q16" s="51" t="s">
        <v>152</v>
      </c>
      <c r="R16" s="54" t="str">
        <f>IF(Fpcm[[#This Row],[Tipo de Ocorrência]]="","",VLOOKUP(Fpcm[[#This Row],[Tipo de Ocorrência]],dOcorrencia!$C:$D,2,0))</f>
        <v>Sem falha</v>
      </c>
    </row>
    <row r="17" spans="2:18" x14ac:dyDescent="0.35">
      <c r="B17" s="20" t="s">
        <v>123</v>
      </c>
      <c r="C17" s="5">
        <v>45914.541666666664</v>
      </c>
      <c r="D17" s="5">
        <v>45914.541666666664</v>
      </c>
      <c r="E17" s="5">
        <v>45914.625</v>
      </c>
      <c r="F17" s="31" t="s">
        <v>153</v>
      </c>
      <c r="G17" s="39" t="s">
        <v>169</v>
      </c>
      <c r="H17" s="21">
        <f>IF(Fpcm[[#This Row],[Data Fim da manutenção]]="","",Fpcm[[#This Row],[Data Fim da manutenção]]-Fpcm[[#This Row],[Data Incio da manutenção]])</f>
        <v>8.3333333335758653E-2</v>
      </c>
      <c r="I17" s="2">
        <v>1</v>
      </c>
      <c r="J17" s="2" t="s">
        <v>12</v>
      </c>
      <c r="K17" s="2" t="s">
        <v>48</v>
      </c>
      <c r="L17" s="2" t="s">
        <v>109</v>
      </c>
      <c r="M17" s="2" t="s">
        <v>152</v>
      </c>
      <c r="N17" s="2" t="s">
        <v>151</v>
      </c>
      <c r="O17" s="34" t="s">
        <v>154</v>
      </c>
      <c r="P17" s="4" t="s">
        <v>107</v>
      </c>
      <c r="Q17" s="51" t="s">
        <v>152</v>
      </c>
      <c r="R17" s="54" t="str">
        <f>IF(Fpcm[[#This Row],[Tipo de Ocorrência]]="","",VLOOKUP(Fpcm[[#This Row],[Tipo de Ocorrência]],dOcorrencia!$C:$D,2,0))</f>
        <v>Sem falha</v>
      </c>
    </row>
    <row r="18" spans="2:18" x14ac:dyDescent="0.35">
      <c r="B18" s="20" t="s">
        <v>124</v>
      </c>
      <c r="C18" s="3">
        <v>45928.333333333336</v>
      </c>
      <c r="D18" s="3">
        <v>45928.333333333336</v>
      </c>
      <c r="E18" s="3">
        <v>45928.541666666664</v>
      </c>
      <c r="F18" s="31" t="s">
        <v>153</v>
      </c>
      <c r="G18" s="39" t="s">
        <v>174</v>
      </c>
      <c r="H18" s="21">
        <f>IF(Fpcm[[#This Row],[Data Fim da manutenção]]="","",Fpcm[[#This Row],[Data Fim da manutenção]]-Fpcm[[#This Row],[Data Incio da manutenção]])</f>
        <v>0.20833333332848269</v>
      </c>
      <c r="I18" s="4">
        <v>1</v>
      </c>
      <c r="J18" s="2" t="s">
        <v>12</v>
      </c>
      <c r="K18" s="4" t="s">
        <v>64</v>
      </c>
      <c r="L18" s="4" t="s">
        <v>145</v>
      </c>
      <c r="M18" s="2" t="s">
        <v>152</v>
      </c>
      <c r="N18" s="4" t="s">
        <v>150</v>
      </c>
      <c r="O18" s="34" t="s">
        <v>154</v>
      </c>
      <c r="P18" s="2" t="s">
        <v>26</v>
      </c>
      <c r="Q18" s="51" t="s">
        <v>152</v>
      </c>
      <c r="R18" s="54" t="str">
        <f>IF(Fpcm[[#This Row],[Tipo de Ocorrência]]="","",VLOOKUP(Fpcm[[#This Row],[Tipo de Ocorrência]],dOcorrencia!$C:$D,2,0))</f>
        <v>Sem falha</v>
      </c>
    </row>
    <row r="19" spans="2:18" x14ac:dyDescent="0.35">
      <c r="B19" s="20" t="s">
        <v>125</v>
      </c>
      <c r="C19" s="5">
        <v>45928.5</v>
      </c>
      <c r="D19" s="5">
        <v>45928.5</v>
      </c>
      <c r="E19" s="5">
        <v>45928.583333333336</v>
      </c>
      <c r="F19" s="31" t="s">
        <v>153</v>
      </c>
      <c r="G19" s="39" t="s">
        <v>169</v>
      </c>
      <c r="H19" s="21">
        <f>IF(Fpcm[[#This Row],[Data Fim da manutenção]]="","",Fpcm[[#This Row],[Data Fim da manutenção]]-Fpcm[[#This Row],[Data Incio da manutenção]])</f>
        <v>8.3333333335758653E-2</v>
      </c>
      <c r="I19" s="2">
        <v>1</v>
      </c>
      <c r="J19" s="2" t="s">
        <v>12</v>
      </c>
      <c r="K19" s="2" t="s">
        <v>65</v>
      </c>
      <c r="L19" s="4" t="s">
        <v>145</v>
      </c>
      <c r="M19" s="2" t="s">
        <v>152</v>
      </c>
      <c r="N19" s="2" t="s">
        <v>150</v>
      </c>
      <c r="O19" s="34" t="s">
        <v>154</v>
      </c>
      <c r="P19" s="4" t="s">
        <v>26</v>
      </c>
      <c r="Q19" s="51" t="s">
        <v>152</v>
      </c>
      <c r="R19" s="54" t="str">
        <f>IF(Fpcm[[#This Row],[Tipo de Ocorrência]]="","",VLOOKUP(Fpcm[[#This Row],[Tipo de Ocorrência]],dOcorrencia!$C:$D,2,0))</f>
        <v>Sem falha</v>
      </c>
    </row>
    <row r="20" spans="2:18" x14ac:dyDescent="0.35">
      <c r="B20" s="20" t="s">
        <v>126</v>
      </c>
      <c r="C20" s="3">
        <v>45914.333333333336</v>
      </c>
      <c r="D20" s="3">
        <v>45914.333333333336</v>
      </c>
      <c r="E20" s="3">
        <v>45914.416666666664</v>
      </c>
      <c r="F20" s="31" t="s">
        <v>153</v>
      </c>
      <c r="G20" s="39" t="s">
        <v>169</v>
      </c>
      <c r="H20" s="21">
        <f>IF(Fpcm[[#This Row],[Data Fim da manutenção]]="","",Fpcm[[#This Row],[Data Fim da manutenção]]-Fpcm[[#This Row],[Data Incio da manutenção]])</f>
        <v>8.3333333328482695E-2</v>
      </c>
      <c r="I20" s="4">
        <v>1</v>
      </c>
      <c r="J20" s="2" t="s">
        <v>12</v>
      </c>
      <c r="K20" s="4" t="s">
        <v>44</v>
      </c>
      <c r="L20" s="4" t="s">
        <v>109</v>
      </c>
      <c r="M20" s="2" t="s">
        <v>152</v>
      </c>
      <c r="N20" s="4" t="s">
        <v>151</v>
      </c>
      <c r="O20" s="34" t="s">
        <v>154</v>
      </c>
      <c r="P20" s="4" t="s">
        <v>107</v>
      </c>
      <c r="Q20" s="51" t="s">
        <v>152</v>
      </c>
      <c r="R20" s="54" t="str">
        <f>IF(Fpcm[[#This Row],[Tipo de Ocorrência]]="","",VLOOKUP(Fpcm[[#This Row],[Tipo de Ocorrência]],dOcorrencia!$C:$D,2,0))</f>
        <v>Sem falha</v>
      </c>
    </row>
    <row r="21" spans="2:18" x14ac:dyDescent="0.35">
      <c r="B21" s="20" t="s">
        <v>127</v>
      </c>
      <c r="C21" s="5">
        <v>45914.333333333336</v>
      </c>
      <c r="D21" s="5">
        <v>45914.333333333336</v>
      </c>
      <c r="E21" s="5">
        <v>45914.708333333336</v>
      </c>
      <c r="F21" s="31" t="s">
        <v>153</v>
      </c>
      <c r="G21" s="39" t="s">
        <v>170</v>
      </c>
      <c r="H21" s="21">
        <f>IF(Fpcm[[#This Row],[Data Fim da manutenção]]="","",Fpcm[[#This Row],[Data Fim da manutenção]]-Fpcm[[#This Row],[Data Incio da manutenção]])</f>
        <v>0.375</v>
      </c>
      <c r="I21" s="2">
        <v>1</v>
      </c>
      <c r="J21" s="2" t="s">
        <v>12</v>
      </c>
      <c r="K21" s="2"/>
      <c r="L21" s="2" t="s">
        <v>147</v>
      </c>
      <c r="M21" s="2" t="s">
        <v>152</v>
      </c>
      <c r="N21" s="4" t="s">
        <v>110</v>
      </c>
      <c r="O21" s="34" t="s">
        <v>154</v>
      </c>
      <c r="P21" s="2" t="s">
        <v>25</v>
      </c>
      <c r="Q21" s="51" t="s">
        <v>152</v>
      </c>
      <c r="R21" s="54" t="str">
        <f>IF(Fpcm[[#This Row],[Tipo de Ocorrência]]="","",VLOOKUP(Fpcm[[#This Row],[Tipo de Ocorrência]],dOcorrencia!$C:$D,2,0))</f>
        <v>Sem falha</v>
      </c>
    </row>
    <row r="22" spans="2:18" x14ac:dyDescent="0.35">
      <c r="B22" s="20" t="s">
        <v>128</v>
      </c>
      <c r="C22" s="3">
        <v>45914.333333333336</v>
      </c>
      <c r="D22" s="3">
        <v>45914.333333333336</v>
      </c>
      <c r="E22" s="3">
        <v>45914.541666666664</v>
      </c>
      <c r="F22" s="31" t="s">
        <v>153</v>
      </c>
      <c r="G22" s="39" t="s">
        <v>174</v>
      </c>
      <c r="H22" s="21">
        <f>IF(Fpcm[[#This Row],[Data Fim da manutenção]]="","",Fpcm[[#This Row],[Data Fim da manutenção]]-Fpcm[[#This Row],[Data Incio da manutenção]])</f>
        <v>0.20833333332848269</v>
      </c>
      <c r="I22" s="4">
        <v>1</v>
      </c>
      <c r="J22" s="2" t="s">
        <v>12</v>
      </c>
      <c r="K22" s="4" t="s">
        <v>43</v>
      </c>
      <c r="L22" s="4" t="s">
        <v>148</v>
      </c>
      <c r="M22" s="2" t="s">
        <v>152</v>
      </c>
      <c r="N22" s="2" t="s">
        <v>110</v>
      </c>
      <c r="O22" s="34" t="s">
        <v>154</v>
      </c>
      <c r="P22" s="4" t="s">
        <v>27</v>
      </c>
      <c r="Q22" s="51" t="s">
        <v>152</v>
      </c>
      <c r="R22" s="54" t="str">
        <f>IF(Fpcm[[#This Row],[Tipo de Ocorrência]]="","",VLOOKUP(Fpcm[[#This Row],[Tipo de Ocorrência]],dOcorrencia!$C:$D,2,0))</f>
        <v>Sem falha</v>
      </c>
    </row>
    <row r="23" spans="2:18" x14ac:dyDescent="0.35">
      <c r="B23" s="20" t="s">
        <v>129</v>
      </c>
      <c r="C23" s="3">
        <v>45914.333333333336</v>
      </c>
      <c r="D23" s="3">
        <v>45914.333333333336</v>
      </c>
      <c r="E23" s="3">
        <v>45914.541666666664</v>
      </c>
      <c r="F23" s="31" t="s">
        <v>153</v>
      </c>
      <c r="G23" s="39" t="s">
        <v>174</v>
      </c>
      <c r="H23" s="21">
        <f>IF(Fpcm[[#This Row],[Data Fim da manutenção]]="","",Fpcm[[#This Row],[Data Fim da manutenção]]-Fpcm[[#This Row],[Data Incio da manutenção]])</f>
        <v>0.20833333332848269</v>
      </c>
      <c r="I23" s="4">
        <v>1</v>
      </c>
      <c r="J23" s="2" t="s">
        <v>12</v>
      </c>
      <c r="K23" s="2" t="s">
        <v>32</v>
      </c>
      <c r="L23" s="4" t="s">
        <v>145</v>
      </c>
      <c r="M23" s="2" t="s">
        <v>152</v>
      </c>
      <c r="N23" s="4" t="s">
        <v>150</v>
      </c>
      <c r="O23" s="34" t="s">
        <v>154</v>
      </c>
      <c r="P23" s="4" t="s">
        <v>26</v>
      </c>
      <c r="Q23" s="51" t="s">
        <v>152</v>
      </c>
      <c r="R23" s="54" t="str">
        <f>IF(Fpcm[[#This Row],[Tipo de Ocorrência]]="","",VLOOKUP(Fpcm[[#This Row],[Tipo de Ocorrência]],dOcorrencia!$C:$D,2,0))</f>
        <v>Sem falha</v>
      </c>
    </row>
    <row r="24" spans="2:18" x14ac:dyDescent="0.35">
      <c r="B24" s="20" t="s">
        <v>130</v>
      </c>
      <c r="C24" s="5">
        <v>45914.375</v>
      </c>
      <c r="D24" s="5">
        <v>45914.375</v>
      </c>
      <c r="E24" s="5">
        <v>45914.708333333336</v>
      </c>
      <c r="F24" s="31" t="s">
        <v>153</v>
      </c>
      <c r="G24" s="39" t="s">
        <v>175</v>
      </c>
      <c r="H24" s="21">
        <f>IF(Fpcm[[#This Row],[Data Fim da manutenção]]="","",Fpcm[[#This Row],[Data Fim da manutenção]]-Fpcm[[#This Row],[Data Incio da manutenção]])</f>
        <v>0.33333333333575865</v>
      </c>
      <c r="I24" s="2">
        <v>1</v>
      </c>
      <c r="J24" s="2" t="s">
        <v>12</v>
      </c>
      <c r="K24" s="4" t="s">
        <v>32</v>
      </c>
      <c r="L24" s="2" t="s">
        <v>109</v>
      </c>
      <c r="M24" s="2" t="s">
        <v>152</v>
      </c>
      <c r="N24" s="2" t="s">
        <v>151</v>
      </c>
      <c r="O24" s="34" t="s">
        <v>154</v>
      </c>
      <c r="P24" s="2" t="s">
        <v>107</v>
      </c>
      <c r="Q24" s="51" t="s">
        <v>152</v>
      </c>
      <c r="R24" s="54" t="str">
        <f>IF(Fpcm[[#This Row],[Tipo de Ocorrência]]="","",VLOOKUP(Fpcm[[#This Row],[Tipo de Ocorrência]],dOcorrencia!$C:$D,2,0))</f>
        <v>Sem falha</v>
      </c>
    </row>
    <row r="25" spans="2:18" x14ac:dyDescent="0.35">
      <c r="B25" s="20" t="s">
        <v>131</v>
      </c>
      <c r="C25" s="3">
        <v>45914.375</v>
      </c>
      <c r="D25" s="3">
        <v>45914.375</v>
      </c>
      <c r="E25" s="3">
        <v>45914.708333333336</v>
      </c>
      <c r="F25" s="31" t="s">
        <v>153</v>
      </c>
      <c r="G25" s="39" t="s">
        <v>175</v>
      </c>
      <c r="H25" s="21">
        <f>IF(Fpcm[[#This Row],[Data Fim da manutenção]]="","",Fpcm[[#This Row],[Data Fim da manutenção]]-Fpcm[[#This Row],[Data Incio da manutenção]])</f>
        <v>0.33333333333575865</v>
      </c>
      <c r="I25" s="4">
        <v>1</v>
      </c>
      <c r="J25" s="2" t="s">
        <v>12</v>
      </c>
      <c r="K25" s="2" t="s">
        <v>48</v>
      </c>
      <c r="L25" s="4" t="s">
        <v>149</v>
      </c>
      <c r="M25" s="2" t="s">
        <v>152</v>
      </c>
      <c r="N25" s="4" t="s">
        <v>150</v>
      </c>
      <c r="O25" s="34" t="s">
        <v>154</v>
      </c>
      <c r="P25" s="4" t="s">
        <v>25</v>
      </c>
      <c r="Q25" s="51" t="s">
        <v>152</v>
      </c>
      <c r="R25" s="54" t="str">
        <f>IF(Fpcm[[#This Row],[Tipo de Ocorrência]]="","",VLOOKUP(Fpcm[[#This Row],[Tipo de Ocorrência]],dOcorrencia!$C:$D,2,0))</f>
        <v>Sem falha</v>
      </c>
    </row>
    <row r="26" spans="2:18" x14ac:dyDescent="0.35">
      <c r="B26" s="20" t="s">
        <v>132</v>
      </c>
      <c r="C26" s="5">
        <v>45921.375</v>
      </c>
      <c r="D26" s="5">
        <v>45921.375</v>
      </c>
      <c r="E26" s="5">
        <v>45921.4375</v>
      </c>
      <c r="F26" s="31" t="s">
        <v>153</v>
      </c>
      <c r="G26" s="39" t="s">
        <v>176</v>
      </c>
      <c r="H26" s="21">
        <f>IF(Fpcm[[#This Row],[Data Fim da manutenção]]="","",Fpcm[[#This Row],[Data Fim da manutenção]]-Fpcm[[#This Row],[Data Incio da manutenção]])</f>
        <v>6.25E-2</v>
      </c>
      <c r="I26" s="2">
        <v>1</v>
      </c>
      <c r="J26" s="2" t="s">
        <v>12</v>
      </c>
      <c r="K26" s="4" t="s">
        <v>31</v>
      </c>
      <c r="L26" s="2" t="s">
        <v>145</v>
      </c>
      <c r="M26" s="2" t="s">
        <v>152</v>
      </c>
      <c r="N26" s="2" t="s">
        <v>150</v>
      </c>
      <c r="O26" s="34" t="s">
        <v>154</v>
      </c>
      <c r="P26" s="2" t="s">
        <v>26</v>
      </c>
      <c r="Q26" s="51" t="s">
        <v>152</v>
      </c>
      <c r="R26" s="54" t="str">
        <f>IF(Fpcm[[#This Row],[Tipo de Ocorrência]]="","",VLOOKUP(Fpcm[[#This Row],[Tipo de Ocorrência]],dOcorrencia!$C:$D,2,0))</f>
        <v>Sem falha</v>
      </c>
    </row>
    <row r="27" spans="2:18" x14ac:dyDescent="0.35">
      <c r="B27" s="20" t="s">
        <v>133</v>
      </c>
      <c r="C27" s="3">
        <v>45921.375</v>
      </c>
      <c r="D27" s="3">
        <v>45921.375</v>
      </c>
      <c r="E27" s="3">
        <v>45921.4375</v>
      </c>
      <c r="F27" s="31" t="s">
        <v>153</v>
      </c>
      <c r="G27" s="39" t="s">
        <v>176</v>
      </c>
      <c r="H27" s="21">
        <f>IF(Fpcm[[#This Row],[Data Fim da manutenção]]="","",Fpcm[[#This Row],[Data Fim da manutenção]]-Fpcm[[#This Row],[Data Incio da manutenção]])</f>
        <v>6.25E-2</v>
      </c>
      <c r="I27" s="4">
        <v>1</v>
      </c>
      <c r="J27" s="2" t="s">
        <v>12</v>
      </c>
      <c r="K27" s="2" t="s">
        <v>58</v>
      </c>
      <c r="L27" s="4" t="s">
        <v>109</v>
      </c>
      <c r="M27" s="2" t="s">
        <v>152</v>
      </c>
      <c r="N27" s="4" t="s">
        <v>151</v>
      </c>
      <c r="O27" s="34" t="s">
        <v>154</v>
      </c>
      <c r="P27" s="4" t="s">
        <v>107</v>
      </c>
      <c r="Q27" s="51" t="s">
        <v>152</v>
      </c>
      <c r="R27" s="54" t="str">
        <f>IF(Fpcm[[#This Row],[Tipo de Ocorrência]]="","",VLOOKUP(Fpcm[[#This Row],[Tipo de Ocorrência]],dOcorrencia!$C:$D,2,0))</f>
        <v>Sem falha</v>
      </c>
    </row>
    <row r="28" spans="2:18" x14ac:dyDescent="0.35">
      <c r="B28" s="20" t="s">
        <v>134</v>
      </c>
      <c r="C28" s="5">
        <v>45925.666666666664</v>
      </c>
      <c r="D28" s="5">
        <v>45925.666666666664</v>
      </c>
      <c r="E28" s="5">
        <v>45925.75</v>
      </c>
      <c r="F28" s="31" t="s">
        <v>153</v>
      </c>
      <c r="G28" s="39" t="s">
        <v>169</v>
      </c>
      <c r="H28" s="21">
        <f>IF(Fpcm[[#This Row],[Data Fim da manutenção]]="","",Fpcm[[#This Row],[Data Fim da manutenção]]-Fpcm[[#This Row],[Data Incio da manutenção]])</f>
        <v>8.3333333335758653E-2</v>
      </c>
      <c r="I28" s="2">
        <v>1</v>
      </c>
      <c r="J28" s="2" t="s">
        <v>12</v>
      </c>
      <c r="K28" s="4"/>
      <c r="L28" s="2" t="s">
        <v>109</v>
      </c>
      <c r="M28" s="2" t="s">
        <v>152</v>
      </c>
      <c r="N28" s="2" t="s">
        <v>151</v>
      </c>
      <c r="O28" s="34" t="s">
        <v>154</v>
      </c>
      <c r="P28" s="2" t="s">
        <v>107</v>
      </c>
      <c r="Q28" s="51" t="s">
        <v>152</v>
      </c>
      <c r="R28" s="54" t="str">
        <f>IF(Fpcm[[#This Row],[Tipo de Ocorrência]]="","",VLOOKUP(Fpcm[[#This Row],[Tipo de Ocorrência]],dOcorrencia!$C:$D,2,0))</f>
        <v>Sem falha</v>
      </c>
    </row>
    <row r="29" spans="2:18" x14ac:dyDescent="0.35">
      <c r="B29" s="20" t="s">
        <v>135</v>
      </c>
      <c r="C29" s="3">
        <v>45926.298611111109</v>
      </c>
      <c r="D29" s="3">
        <v>45926.298611111109</v>
      </c>
      <c r="E29" s="3">
        <v>45926.309027777781</v>
      </c>
      <c r="F29" s="31" t="s">
        <v>155</v>
      </c>
      <c r="G29" s="39" t="s">
        <v>177</v>
      </c>
      <c r="H29" s="21">
        <f>IF(Fpcm[[#This Row],[Data Fim da manutenção]]="","",Fpcm[[#This Row],[Data Fim da manutenção]]-Fpcm[[#This Row],[Data Incio da manutenção]])</f>
        <v>1.0416666671517305E-2</v>
      </c>
      <c r="I29" s="4">
        <v>1</v>
      </c>
      <c r="J29" s="2" t="s">
        <v>15</v>
      </c>
      <c r="K29" s="2" t="s">
        <v>30</v>
      </c>
      <c r="L29" s="4" t="s">
        <v>108</v>
      </c>
      <c r="M29" s="2" t="s">
        <v>152</v>
      </c>
      <c r="N29" s="4" t="s">
        <v>150</v>
      </c>
      <c r="O29" s="34" t="s">
        <v>154</v>
      </c>
      <c r="P29" s="4" t="s">
        <v>25</v>
      </c>
      <c r="Q29" s="51" t="s">
        <v>152</v>
      </c>
      <c r="R29" s="54" t="str">
        <f>IF(Fpcm[[#This Row],[Tipo de Ocorrência]]="","",VLOOKUP(Fpcm[[#This Row],[Tipo de Ocorrência]],dOcorrencia!$C:$D,2,0))</f>
        <v>Com falha</v>
      </c>
    </row>
    <row r="30" spans="2:18" x14ac:dyDescent="0.35">
      <c r="B30" s="20" t="s">
        <v>136</v>
      </c>
      <c r="C30" s="3">
        <v>45927.333333333336</v>
      </c>
      <c r="D30" s="3">
        <v>45927.333333333336</v>
      </c>
      <c r="E30" s="3">
        <v>45927.583333333336</v>
      </c>
      <c r="F30" s="31" t="s">
        <v>153</v>
      </c>
      <c r="G30" s="39" t="s">
        <v>178</v>
      </c>
      <c r="H30" s="21">
        <f>IF(Fpcm[[#This Row],[Data Fim da manutenção]]="","",Fpcm[[#This Row],[Data Fim da manutenção]]-Fpcm[[#This Row],[Data Incio da manutenção]])</f>
        <v>0.25</v>
      </c>
      <c r="I30" s="4">
        <v>1</v>
      </c>
      <c r="J30" s="2" t="s">
        <v>144</v>
      </c>
      <c r="K30" s="4" t="s">
        <v>41</v>
      </c>
      <c r="L30" s="2" t="s">
        <v>108</v>
      </c>
      <c r="M30" s="2" t="s">
        <v>152</v>
      </c>
      <c r="N30" s="4" t="s">
        <v>151</v>
      </c>
      <c r="O30" s="34" t="s">
        <v>154</v>
      </c>
      <c r="P30" s="4" t="s">
        <v>25</v>
      </c>
      <c r="Q30" s="51" t="s">
        <v>152</v>
      </c>
      <c r="R30" s="54" t="str">
        <f>IF(Fpcm[[#This Row],[Tipo de Ocorrência]]="","",VLOOKUP(Fpcm[[#This Row],[Tipo de Ocorrência]],dOcorrencia!$C:$D,2,0))</f>
        <v>Sem falha</v>
      </c>
    </row>
    <row r="31" spans="2:18" x14ac:dyDescent="0.35">
      <c r="B31" s="20" t="s">
        <v>137</v>
      </c>
      <c r="C31" s="5">
        <v>45942.333333333336</v>
      </c>
      <c r="D31" s="5">
        <v>45942.333333333336</v>
      </c>
      <c r="E31" s="5">
        <v>45942.416666666664</v>
      </c>
      <c r="F31" s="31" t="s">
        <v>153</v>
      </c>
      <c r="G31" s="39" t="s">
        <v>169</v>
      </c>
      <c r="H31" s="21">
        <f>IF(Fpcm[[#This Row],[Data Fim da manutenção]]="","",Fpcm[[#This Row],[Data Fim da manutenção]]-Fpcm[[#This Row],[Data Incio da manutenção]])</f>
        <v>8.3333333328482695E-2</v>
      </c>
      <c r="I31" s="2">
        <v>1</v>
      </c>
      <c r="J31" s="2" t="s">
        <v>12</v>
      </c>
      <c r="K31" s="2" t="s">
        <v>32</v>
      </c>
      <c r="L31" s="4" t="s">
        <v>109</v>
      </c>
      <c r="M31" s="2" t="s">
        <v>152</v>
      </c>
      <c r="N31" s="2" t="s">
        <v>151</v>
      </c>
      <c r="O31" s="34" t="s">
        <v>154</v>
      </c>
      <c r="P31" s="2" t="s">
        <v>26</v>
      </c>
      <c r="Q31" s="51" t="s">
        <v>152</v>
      </c>
      <c r="R31" s="54" t="str">
        <f>IF(Fpcm[[#This Row],[Tipo de Ocorrência]]="","",VLOOKUP(Fpcm[[#This Row],[Tipo de Ocorrência]],dOcorrencia!$C:$D,2,0))</f>
        <v>Sem falha</v>
      </c>
    </row>
    <row r="32" spans="2:18" x14ac:dyDescent="0.35">
      <c r="B32" s="20" t="s">
        <v>138</v>
      </c>
      <c r="C32" s="3">
        <v>45942.333333333336</v>
      </c>
      <c r="D32" s="3">
        <v>45942.333333333336</v>
      </c>
      <c r="E32" s="3">
        <v>45942.458333333336</v>
      </c>
      <c r="F32" s="31" t="s">
        <v>153</v>
      </c>
      <c r="G32" s="39" t="s">
        <v>172</v>
      </c>
      <c r="H32" s="21">
        <f>IF(Fpcm[[#This Row],[Data Fim da manutenção]]="","",Fpcm[[#This Row],[Data Fim da manutenção]]-Fpcm[[#This Row],[Data Incio da manutenção]])</f>
        <v>0.125</v>
      </c>
      <c r="I32" s="4">
        <v>1</v>
      </c>
      <c r="J32" s="2" t="s">
        <v>12</v>
      </c>
      <c r="K32" s="2" t="s">
        <v>32</v>
      </c>
      <c r="L32" s="2" t="s">
        <v>145</v>
      </c>
      <c r="M32" s="2" t="s">
        <v>152</v>
      </c>
      <c r="N32" s="4" t="s">
        <v>150</v>
      </c>
      <c r="O32" s="34" t="s">
        <v>154</v>
      </c>
      <c r="P32" s="4" t="s">
        <v>26</v>
      </c>
      <c r="Q32" s="51" t="s">
        <v>152</v>
      </c>
      <c r="R32" s="54" t="str">
        <f>IF(Fpcm[[#This Row],[Tipo de Ocorrência]]="","",VLOOKUP(Fpcm[[#This Row],[Tipo de Ocorrência]],dOcorrencia!$C:$D,2,0))</f>
        <v>Sem falha</v>
      </c>
    </row>
    <row r="33" spans="2:18" x14ac:dyDescent="0.35">
      <c r="B33" s="20" t="s">
        <v>139</v>
      </c>
      <c r="C33" s="5">
        <v>45942.375</v>
      </c>
      <c r="D33" s="5">
        <v>45942.375</v>
      </c>
      <c r="E33" s="5">
        <v>45942.416666666664</v>
      </c>
      <c r="F33" s="31" t="s">
        <v>153</v>
      </c>
      <c r="G33" s="39" t="s">
        <v>166</v>
      </c>
      <c r="H33" s="21">
        <f>IF(Fpcm[[#This Row],[Data Fim da manutenção]]="","",Fpcm[[#This Row],[Data Fim da manutenção]]-Fpcm[[#This Row],[Data Incio da manutenção]])</f>
        <v>4.1666666664241347E-2</v>
      </c>
      <c r="I33" s="2">
        <v>1</v>
      </c>
      <c r="J33" s="2" t="s">
        <v>12</v>
      </c>
      <c r="K33" s="2" t="s">
        <v>40</v>
      </c>
      <c r="L33" s="4" t="s">
        <v>109</v>
      </c>
      <c r="M33" s="2" t="s">
        <v>152</v>
      </c>
      <c r="N33" s="4" t="s">
        <v>151</v>
      </c>
      <c r="O33" s="34" t="s">
        <v>154</v>
      </c>
      <c r="P33" s="4" t="s">
        <v>107</v>
      </c>
      <c r="Q33" s="51" t="s">
        <v>152</v>
      </c>
      <c r="R33" s="54" t="str">
        <f>IF(Fpcm[[#This Row],[Tipo de Ocorrência]]="","",VLOOKUP(Fpcm[[#This Row],[Tipo de Ocorrência]],dOcorrencia!$C:$D,2,0))</f>
        <v>Sem falha</v>
      </c>
    </row>
    <row r="34" spans="2:18" x14ac:dyDescent="0.35">
      <c r="B34" s="20" t="s">
        <v>140</v>
      </c>
      <c r="C34" s="3">
        <v>45942.416666666664</v>
      </c>
      <c r="D34" s="3">
        <v>45942.416666666664</v>
      </c>
      <c r="E34" s="3">
        <v>45942.541666666664</v>
      </c>
      <c r="F34" s="31" t="s">
        <v>153</v>
      </c>
      <c r="G34" s="39" t="s">
        <v>172</v>
      </c>
      <c r="H34" s="21">
        <f>IF(Fpcm[[#This Row],[Data Fim da manutenção]]="","",Fpcm[[#This Row],[Data Fim da manutenção]]-Fpcm[[#This Row],[Data Incio da manutenção]])</f>
        <v>0.125</v>
      </c>
      <c r="I34" s="4">
        <v>1</v>
      </c>
      <c r="J34" s="2" t="s">
        <v>12</v>
      </c>
      <c r="K34" s="4" t="s">
        <v>41</v>
      </c>
      <c r="L34" s="2" t="s">
        <v>109</v>
      </c>
      <c r="M34" s="2" t="s">
        <v>152</v>
      </c>
      <c r="N34" s="2" t="s">
        <v>151</v>
      </c>
      <c r="O34" s="34" t="s">
        <v>154</v>
      </c>
      <c r="P34" s="2" t="s">
        <v>107</v>
      </c>
      <c r="Q34" s="51" t="s">
        <v>152</v>
      </c>
      <c r="R34" s="54" t="str">
        <f>IF(Fpcm[[#This Row],[Tipo de Ocorrência]]="","",VLOOKUP(Fpcm[[#This Row],[Tipo de Ocorrência]],dOcorrencia!$C:$D,2,0))</f>
        <v>Sem falha</v>
      </c>
    </row>
    <row r="35" spans="2:18" x14ac:dyDescent="0.35">
      <c r="B35" s="20" t="s">
        <v>141</v>
      </c>
      <c r="C35" s="5">
        <v>45941.458333333336</v>
      </c>
      <c r="D35" s="5">
        <v>45941.458333333336</v>
      </c>
      <c r="E35" s="5">
        <v>45941.583333333336</v>
      </c>
      <c r="F35" s="31" t="s">
        <v>153</v>
      </c>
      <c r="G35" s="39" t="s">
        <v>172</v>
      </c>
      <c r="H35" s="21">
        <f>IF(Fpcm[[#This Row],[Data Fim da manutenção]]="","",Fpcm[[#This Row],[Data Fim da manutenção]]-Fpcm[[#This Row],[Data Incio da manutenção]])</f>
        <v>0.125</v>
      </c>
      <c r="I35" s="2">
        <v>1</v>
      </c>
      <c r="J35" s="2" t="s">
        <v>12</v>
      </c>
      <c r="K35" s="2" t="s">
        <v>51</v>
      </c>
      <c r="L35" s="4" t="s">
        <v>109</v>
      </c>
      <c r="M35" s="2" t="s">
        <v>152</v>
      </c>
      <c r="N35" s="4" t="s">
        <v>151</v>
      </c>
      <c r="O35" s="34" t="s">
        <v>154</v>
      </c>
      <c r="P35" s="4" t="s">
        <v>107</v>
      </c>
      <c r="Q35" s="51" t="s">
        <v>152</v>
      </c>
      <c r="R35" s="54" t="str">
        <f>IF(Fpcm[[#This Row],[Tipo de Ocorrência]]="","",VLOOKUP(Fpcm[[#This Row],[Tipo de Ocorrência]],dOcorrencia!$C:$D,2,0))</f>
        <v>Sem falha</v>
      </c>
    </row>
    <row r="36" spans="2:18" x14ac:dyDescent="0.35">
      <c r="B36" s="20" t="s">
        <v>142</v>
      </c>
      <c r="C36" s="3">
        <v>45942.5</v>
      </c>
      <c r="D36" s="3">
        <v>45942.5</v>
      </c>
      <c r="E36" s="3">
        <v>45942.541666666664</v>
      </c>
      <c r="F36" s="31" t="s">
        <v>153</v>
      </c>
      <c r="G36" s="39" t="s">
        <v>166</v>
      </c>
      <c r="H36" s="21">
        <f>IF(Fpcm[[#This Row],[Data Fim da manutenção]]="","",Fpcm[[#This Row],[Data Fim da manutenção]]-Fpcm[[#This Row],[Data Incio da manutenção]])</f>
        <v>4.1666666664241347E-2</v>
      </c>
      <c r="I36" s="4">
        <v>1</v>
      </c>
      <c r="J36" s="2" t="s">
        <v>12</v>
      </c>
      <c r="K36" s="4" t="s">
        <v>51</v>
      </c>
      <c r="L36" s="2" t="s">
        <v>109</v>
      </c>
      <c r="M36" s="2" t="s">
        <v>152</v>
      </c>
      <c r="N36" s="2" t="s">
        <v>151</v>
      </c>
      <c r="O36" s="34" t="s">
        <v>154</v>
      </c>
      <c r="P36" s="2" t="s">
        <v>107</v>
      </c>
      <c r="Q36" s="51" t="s">
        <v>152</v>
      </c>
      <c r="R36" s="54" t="str">
        <f>IF(Fpcm[[#This Row],[Tipo de Ocorrência]]="","",VLOOKUP(Fpcm[[#This Row],[Tipo de Ocorrência]],dOcorrencia!$C:$D,2,0))</f>
        <v>Sem falha</v>
      </c>
    </row>
    <row r="37" spans="2:18" x14ac:dyDescent="0.35">
      <c r="B37" s="20" t="s">
        <v>143</v>
      </c>
      <c r="C37" s="5">
        <v>45942.5</v>
      </c>
      <c r="D37" s="5">
        <v>45942.5</v>
      </c>
      <c r="E37" s="5">
        <v>45942.708333333336</v>
      </c>
      <c r="F37" s="31" t="s">
        <v>153</v>
      </c>
      <c r="G37" s="39" t="s">
        <v>174</v>
      </c>
      <c r="H37" s="21">
        <f>IF(Fpcm[[#This Row],[Data Fim da manutenção]]="","",Fpcm[[#This Row],[Data Fim da manutenção]]-Fpcm[[#This Row],[Data Incio da manutenção]])</f>
        <v>0.20833333333575865</v>
      </c>
      <c r="I37" s="2">
        <v>1</v>
      </c>
      <c r="J37" s="2" t="s">
        <v>12</v>
      </c>
      <c r="K37" s="2" t="s">
        <v>30</v>
      </c>
      <c r="L37" s="4" t="s">
        <v>145</v>
      </c>
      <c r="M37" s="2" t="s">
        <v>152</v>
      </c>
      <c r="N37" s="4" t="s">
        <v>150</v>
      </c>
      <c r="O37" s="34" t="s">
        <v>154</v>
      </c>
      <c r="P37" s="4" t="s">
        <v>26</v>
      </c>
      <c r="Q37" s="51" t="s">
        <v>152</v>
      </c>
      <c r="R37" s="54" t="str">
        <f>IF(Fpcm[[#This Row],[Tipo de Ocorrência]]="","",VLOOKUP(Fpcm[[#This Row],[Tipo de Ocorrência]],dOcorrencia!$C:$D,2,0))</f>
        <v>Sem falha</v>
      </c>
    </row>
    <row r="38" spans="2:18" ht="85.5" customHeight="1" x14ac:dyDescent="0.35">
      <c r="B38" s="29" t="s">
        <v>157</v>
      </c>
      <c r="C38" s="30">
        <v>46002.625</v>
      </c>
      <c r="D38" s="30">
        <v>46002.659722222219</v>
      </c>
      <c r="E38" s="30">
        <v>46002.6875</v>
      </c>
      <c r="F38" s="31" t="s">
        <v>155</v>
      </c>
      <c r="G38" s="39" t="s">
        <v>179</v>
      </c>
      <c r="H38" s="32">
        <f>IF(Fpcm[[#This Row],[Data Fim da manutenção]]="","",Fpcm[[#This Row],[Data Fim da manutenção]]-Fpcm[[#This Row],[Data Incio da manutenção]])</f>
        <v>2.7777777781011537E-2</v>
      </c>
      <c r="I38" s="33">
        <v>0</v>
      </c>
      <c r="J38" s="33" t="s">
        <v>15</v>
      </c>
      <c r="K38" s="33" t="s">
        <v>64</v>
      </c>
      <c r="L38" s="2" t="s">
        <v>108</v>
      </c>
      <c r="M38" s="35" t="s">
        <v>156</v>
      </c>
      <c r="N38" s="34" t="s">
        <v>150</v>
      </c>
      <c r="O38" s="34" t="s">
        <v>154</v>
      </c>
      <c r="P38" s="34" t="s">
        <v>25</v>
      </c>
      <c r="Q38" s="44" t="s">
        <v>161</v>
      </c>
      <c r="R38" s="54" t="str">
        <f>IF(Fpcm[[#This Row],[Tipo de Ocorrência]]="","",VLOOKUP(Fpcm[[#This Row],[Tipo de Ocorrência]],dOcorrencia!$C:$D,2,0))</f>
        <v>Com falha</v>
      </c>
    </row>
    <row r="39" spans="2:18" ht="58" x14ac:dyDescent="0.35">
      <c r="B39" s="29" t="s">
        <v>158</v>
      </c>
      <c r="C39" s="30">
        <v>46002.416666666664</v>
      </c>
      <c r="D39" s="30">
        <v>46002.451388888891</v>
      </c>
      <c r="E39" s="30">
        <v>46002.701388888891</v>
      </c>
      <c r="F39" s="31" t="s">
        <v>155</v>
      </c>
      <c r="G39" s="39" t="s">
        <v>174</v>
      </c>
      <c r="H39" s="32">
        <f>IF(Fpcm[[#This Row],[Data Fim da manutenção]]="","",Fpcm[[#This Row],[Data Fim da manutenção]]-Fpcm[[#This Row],[Data Incio da manutenção]])</f>
        <v>0.25</v>
      </c>
      <c r="I39" s="33">
        <v>0</v>
      </c>
      <c r="J39" s="33" t="s">
        <v>15</v>
      </c>
      <c r="K39" s="33" t="s">
        <v>64</v>
      </c>
      <c r="L39" s="2" t="s">
        <v>108</v>
      </c>
      <c r="M39" s="35" t="s">
        <v>159</v>
      </c>
      <c r="N39" s="34" t="s">
        <v>150</v>
      </c>
      <c r="O39" s="34" t="s">
        <v>154</v>
      </c>
      <c r="P39" s="34" t="s">
        <v>25</v>
      </c>
      <c r="Q39" s="44" t="s">
        <v>162</v>
      </c>
      <c r="R39" s="54" t="str">
        <f>IF(Fpcm[[#This Row],[Tipo de Ocorrência]]="","",VLOOKUP(Fpcm[[#This Row],[Tipo de Ocorrência]],dOcorrencia!$C:$D,2,0))</f>
        <v>Com falha</v>
      </c>
    </row>
    <row r="40" spans="2:18" x14ac:dyDescent="0.35">
      <c r="B40" s="29" t="s">
        <v>181</v>
      </c>
      <c r="C40" s="30">
        <v>46001.361111111109</v>
      </c>
      <c r="D40" s="30">
        <v>46001.361111111109</v>
      </c>
      <c r="E40" s="30">
        <v>46003.378472222219</v>
      </c>
      <c r="F40" s="31" t="s">
        <v>155</v>
      </c>
      <c r="G40" s="39">
        <v>4.1666666666666664E-2</v>
      </c>
      <c r="H40" s="32">
        <f>IF(Fpcm[[#This Row],[Data Fim da manutenção]]="","",Fpcm[[#This Row],[Data Fim da manutenção]]-Fpcm[[#This Row],[Data Incio da manutenção]])</f>
        <v>2.0173611111094942</v>
      </c>
      <c r="I40" s="33">
        <v>0</v>
      </c>
      <c r="J40" s="33" t="s">
        <v>15</v>
      </c>
      <c r="K40" s="33" t="s">
        <v>30</v>
      </c>
      <c r="L40" s="34" t="s">
        <v>145</v>
      </c>
      <c r="M40" s="33" t="s">
        <v>182</v>
      </c>
      <c r="N40" s="34" t="s">
        <v>150</v>
      </c>
      <c r="O40" s="34" t="s">
        <v>154</v>
      </c>
      <c r="P40" s="34" t="s">
        <v>26</v>
      </c>
      <c r="Q40" s="1" t="s">
        <v>183</v>
      </c>
      <c r="R40" s="54" t="str">
        <f>IF(Fpcm[[#This Row],[Tipo de Ocorrência]]="","",VLOOKUP(Fpcm[[#This Row],[Tipo de Ocorrência]],dOcorrencia!$C:$D,2,0))</f>
        <v>Com falha</v>
      </c>
    </row>
    <row r="41" spans="2:18" ht="43.5" x14ac:dyDescent="0.35">
      <c r="B41" s="29" t="s">
        <v>184</v>
      </c>
      <c r="C41" s="40">
        <v>46001.434027777781</v>
      </c>
      <c r="D41" s="40">
        <v>46001.434027777781</v>
      </c>
      <c r="E41" s="30">
        <v>46001.451388888891</v>
      </c>
      <c r="F41" s="31" t="s">
        <v>155</v>
      </c>
      <c r="G41" s="39">
        <v>4.1666666666666664E-2</v>
      </c>
      <c r="H41" s="32">
        <f>IF(Fpcm[[#This Row],[Data Fim da manutenção]]="","",Fpcm[[#This Row],[Data Fim da manutenção]]-Fpcm[[#This Row],[Data Incio da manutenção]])</f>
        <v>1.7361111109494232E-2</v>
      </c>
      <c r="I41" s="33">
        <v>0</v>
      </c>
      <c r="J41" s="33" t="s">
        <v>15</v>
      </c>
      <c r="K41" s="33" t="s">
        <v>185</v>
      </c>
      <c r="L41" s="34" t="s">
        <v>145</v>
      </c>
      <c r="M41" s="33" t="s">
        <v>189</v>
      </c>
      <c r="N41" s="34" t="s">
        <v>150</v>
      </c>
      <c r="O41" s="34" t="s">
        <v>154</v>
      </c>
      <c r="P41" s="34" t="s">
        <v>26</v>
      </c>
      <c r="Q41" s="44" t="s">
        <v>190</v>
      </c>
      <c r="R41" s="54" t="str">
        <f>IF(Fpcm[[#This Row],[Tipo de Ocorrência]]="","",VLOOKUP(Fpcm[[#This Row],[Tipo de Ocorrência]],dOcorrencia!$C:$D,2,0))</f>
        <v>Com falha</v>
      </c>
    </row>
    <row r="42" spans="2:18" ht="29" x14ac:dyDescent="0.35">
      <c r="B42" s="29" t="s">
        <v>195</v>
      </c>
      <c r="C42" s="40">
        <v>46002.854166666664</v>
      </c>
      <c r="D42" s="40">
        <v>46002.854166666664</v>
      </c>
      <c r="E42" s="30">
        <v>46002.885416666664</v>
      </c>
      <c r="F42" s="31" t="s">
        <v>155</v>
      </c>
      <c r="G42" s="39">
        <v>0</v>
      </c>
      <c r="H42" s="32">
        <f>IF(Fpcm[[#This Row],[Data Fim da manutenção]]="","",Fpcm[[#This Row],[Data Fim da manutenção]]-Fpcm[[#This Row],[Data Incio da manutenção]])</f>
        <v>3.125E-2</v>
      </c>
      <c r="I42" s="33">
        <v>0</v>
      </c>
      <c r="J42" s="33" t="s">
        <v>197</v>
      </c>
      <c r="K42" s="33" t="s">
        <v>193</v>
      </c>
      <c r="L42" s="34" t="s">
        <v>146</v>
      </c>
      <c r="M42" s="33" t="s">
        <v>191</v>
      </c>
      <c r="N42" s="34" t="s">
        <v>110</v>
      </c>
      <c r="O42" s="34" t="s">
        <v>154</v>
      </c>
      <c r="P42" s="34" t="s">
        <v>27</v>
      </c>
      <c r="Q42" s="44" t="s">
        <v>192</v>
      </c>
      <c r="R42" s="54" t="str">
        <f>IF(Fpcm[[#This Row],[Tipo de Ocorrência]]="","",VLOOKUP(Fpcm[[#This Row],[Tipo de Ocorrência]],dOcorrencia!$C:$D,2,0))</f>
        <v>Sem falha</v>
      </c>
    </row>
    <row r="43" spans="2:18" ht="29" x14ac:dyDescent="0.35">
      <c r="B43" s="29" t="s">
        <v>196</v>
      </c>
      <c r="C43" s="40">
        <v>46002.894444444442</v>
      </c>
      <c r="D43" s="40">
        <v>46002.894444444442</v>
      </c>
      <c r="E43" s="30">
        <v>46002.897222222222</v>
      </c>
      <c r="F43" s="31" t="s">
        <v>155</v>
      </c>
      <c r="G43" s="39">
        <v>4.1666666666666699E-2</v>
      </c>
      <c r="H43" s="32">
        <f>IF(Fpcm[[#This Row],[Data Fim da manutenção]]="","",Fpcm[[#This Row],[Data Fim da manutenção]]-Fpcm[[#This Row],[Data Incio da manutenção]])</f>
        <v>2.7777777795563452E-3</v>
      </c>
      <c r="I43" s="33">
        <v>0</v>
      </c>
      <c r="J43" s="33" t="s">
        <v>197</v>
      </c>
      <c r="K43" s="33" t="s">
        <v>50</v>
      </c>
      <c r="L43" s="34" t="s">
        <v>146</v>
      </c>
      <c r="M43" s="33" t="s">
        <v>198</v>
      </c>
      <c r="N43" s="34" t="s">
        <v>110</v>
      </c>
      <c r="O43" s="34" t="s">
        <v>154</v>
      </c>
      <c r="P43" s="34" t="s">
        <v>27</v>
      </c>
      <c r="Q43" s="44" t="s">
        <v>199</v>
      </c>
      <c r="R43" s="54" t="str">
        <f>IF(Fpcm[[#This Row],[Tipo de Ocorrência]]="","",VLOOKUP(Fpcm[[#This Row],[Tipo de Ocorrência]],dOcorrencia!$C:$D,2,0))</f>
        <v>Sem falha</v>
      </c>
    </row>
    <row r="44" spans="2:18" x14ac:dyDescent="0.35">
      <c r="B44" s="29" t="s">
        <v>200</v>
      </c>
      <c r="C44" s="40">
        <v>46004.458333333336</v>
      </c>
      <c r="D44" s="40">
        <v>46004.458333333336</v>
      </c>
      <c r="E44" s="40">
        <v>46004.5</v>
      </c>
      <c r="F44" s="31" t="s">
        <v>153</v>
      </c>
      <c r="G44" s="39">
        <v>6.25E-2</v>
      </c>
      <c r="H44" s="32">
        <f>IF(Fpcm[[#This Row],[Data Fim da manutenção]]="","",Fpcm[[#This Row],[Data Fim da manutenção]]-Fpcm[[#This Row],[Data Incio da manutenção]])</f>
        <v>4.1666666664241347E-2</v>
      </c>
      <c r="I44" s="33">
        <v>1</v>
      </c>
      <c r="J44" s="33" t="s">
        <v>12</v>
      </c>
      <c r="K44" s="33" t="s">
        <v>43</v>
      </c>
      <c r="L44" s="34" t="s">
        <v>145</v>
      </c>
      <c r="M44" s="33" t="s">
        <v>201</v>
      </c>
      <c r="N44" s="34" t="s">
        <v>150</v>
      </c>
      <c r="O44" s="34" t="s">
        <v>202</v>
      </c>
      <c r="P44" s="34" t="s">
        <v>26</v>
      </c>
      <c r="Q44" s="1" t="s">
        <v>203</v>
      </c>
      <c r="R44" s="54" t="str">
        <f>IF(Fpcm[[#This Row],[Tipo de Ocorrência]]="","",VLOOKUP(Fpcm[[#This Row],[Tipo de Ocorrência]],dOcorrencia!$C:$D,2,0))</f>
        <v>Sem falha</v>
      </c>
    </row>
    <row r="45" spans="2:18" x14ac:dyDescent="0.35">
      <c r="B45" s="20" t="s">
        <v>204</v>
      </c>
      <c r="C45" s="45">
        <v>46010.375</v>
      </c>
      <c r="D45" s="5">
        <v>46010.375</v>
      </c>
      <c r="E45" s="5">
        <v>46010.4375</v>
      </c>
      <c r="F45" s="46" t="s">
        <v>153</v>
      </c>
      <c r="G45" s="39">
        <v>8.3333333333333329E-2</v>
      </c>
      <c r="H45" s="21">
        <f>IF(Fpcm[[#This Row],[Data Fim da manutenção]]="","",Fpcm[[#This Row],[Data Fim da manutenção]]-Fpcm[[#This Row],[Data Incio da manutenção]])</f>
        <v>6.25E-2</v>
      </c>
      <c r="I45" s="2">
        <v>1</v>
      </c>
      <c r="J45" s="2" t="s">
        <v>144</v>
      </c>
      <c r="K45" s="2" t="s">
        <v>49</v>
      </c>
      <c r="L45" s="4" t="s">
        <v>108</v>
      </c>
      <c r="M45" s="2" t="s">
        <v>205</v>
      </c>
      <c r="N45" s="4" t="s">
        <v>150</v>
      </c>
      <c r="O45" s="4" t="s">
        <v>154</v>
      </c>
      <c r="P45" s="4" t="s">
        <v>25</v>
      </c>
      <c r="Q45" s="51"/>
      <c r="R45" s="54" t="str">
        <f>IF(Fpcm[[#This Row],[Tipo de Ocorrência]]="","",VLOOKUP(Fpcm[[#This Row],[Tipo de Ocorrência]],dOcorrencia!$C:$D,2,0))</f>
        <v>Sem falha</v>
      </c>
    </row>
    <row r="46" spans="2:18" x14ac:dyDescent="0.35">
      <c r="B46" s="20" t="s">
        <v>206</v>
      </c>
      <c r="C46" s="45">
        <v>46010.375</v>
      </c>
      <c r="D46" s="5">
        <v>46010.375</v>
      </c>
      <c r="E46" s="5">
        <v>46010.4375</v>
      </c>
      <c r="F46" s="46" t="s">
        <v>153</v>
      </c>
      <c r="G46" s="39">
        <v>8.3333333333333329E-2</v>
      </c>
      <c r="H46" s="21">
        <f>IF(Fpcm[[#This Row],[Data Fim da manutenção]]="","",Fpcm[[#This Row],[Data Fim da manutenção]]-Fpcm[[#This Row],[Data Incio da manutenção]])</f>
        <v>6.25E-2</v>
      </c>
      <c r="I46" s="2">
        <v>1</v>
      </c>
      <c r="J46" s="2" t="s">
        <v>144</v>
      </c>
      <c r="K46" s="2" t="s">
        <v>49</v>
      </c>
      <c r="L46" s="4" t="s">
        <v>109</v>
      </c>
      <c r="M46" s="2" t="s">
        <v>205</v>
      </c>
      <c r="N46" s="4" t="s">
        <v>151</v>
      </c>
      <c r="O46" s="4" t="s">
        <v>154</v>
      </c>
      <c r="P46" s="4" t="s">
        <v>107</v>
      </c>
      <c r="Q46" s="52"/>
      <c r="R46" s="54" t="str">
        <f>IF(Fpcm[[#This Row],[Tipo de Ocorrência]]="","",VLOOKUP(Fpcm[[#This Row],[Tipo de Ocorrência]],dOcorrencia!$C:$D,2,0))</f>
        <v>Sem falha</v>
      </c>
    </row>
    <row r="47" spans="2:18" x14ac:dyDescent="0.35">
      <c r="B47" s="20" t="s">
        <v>207</v>
      </c>
      <c r="C47" s="45">
        <v>46014.291666666664</v>
      </c>
      <c r="D47" s="5">
        <v>46014.291666666664</v>
      </c>
      <c r="E47" s="5">
        <v>46014.354166666664</v>
      </c>
      <c r="F47" s="46" t="s">
        <v>155</v>
      </c>
      <c r="G47" s="39">
        <v>8.3333333333333329E-2</v>
      </c>
      <c r="H47" s="21">
        <f>IF(Fpcm[[#This Row],[Data Fim da manutenção]]="","",Fpcm[[#This Row],[Data Fim da manutenção]]-Fpcm[[#This Row],[Data Incio da manutenção]])</f>
        <v>6.25E-2</v>
      </c>
      <c r="I47" s="2">
        <v>0</v>
      </c>
      <c r="J47" s="2" t="s">
        <v>15</v>
      </c>
      <c r="K47" s="2" t="s">
        <v>66</v>
      </c>
      <c r="L47" s="4" t="s">
        <v>108</v>
      </c>
      <c r="M47" s="2" t="s">
        <v>208</v>
      </c>
      <c r="N47" s="4" t="s">
        <v>150</v>
      </c>
      <c r="O47" s="4" t="s">
        <v>154</v>
      </c>
      <c r="P47" s="4" t="s">
        <v>25</v>
      </c>
      <c r="Q47" s="51"/>
      <c r="R47" s="54" t="str">
        <f>IF(Fpcm[[#This Row],[Tipo de Ocorrência]]="","",VLOOKUP(Fpcm[[#This Row],[Tipo de Ocorrência]],dOcorrencia!$C:$D,2,0))</f>
        <v>Com falha</v>
      </c>
    </row>
    <row r="48" spans="2:18" x14ac:dyDescent="0.35">
      <c r="B48" s="20" t="s">
        <v>209</v>
      </c>
      <c r="C48" s="40">
        <v>46024.520833333336</v>
      </c>
      <c r="D48" s="5">
        <v>46024.520833333336</v>
      </c>
      <c r="E48" s="5">
        <v>46024.527777777781</v>
      </c>
      <c r="F48" s="46" t="s">
        <v>153</v>
      </c>
      <c r="G48" s="39">
        <v>4.1666666666666664E-2</v>
      </c>
      <c r="H48" s="21">
        <f>IF(Fpcm[[#This Row],[Data Fim da manutenção]]="","",Fpcm[[#This Row],[Data Fim da manutenção]]-Fpcm[[#This Row],[Data Incio da manutenção]])</f>
        <v>6.9444444452528842E-3</v>
      </c>
      <c r="I48" s="2">
        <v>1</v>
      </c>
      <c r="J48" s="2" t="s">
        <v>14</v>
      </c>
      <c r="K48" s="2" t="s">
        <v>66</v>
      </c>
      <c r="L48" s="4" t="s">
        <v>109</v>
      </c>
      <c r="M48" s="2" t="s">
        <v>210</v>
      </c>
      <c r="N48" s="4" t="s">
        <v>151</v>
      </c>
      <c r="O48" s="4" t="s">
        <v>154</v>
      </c>
      <c r="P48" s="4" t="s">
        <v>107</v>
      </c>
      <c r="Q48" s="53"/>
      <c r="R48" s="54" t="str">
        <f>IF(Fpcm[[#This Row],[Tipo de Ocorrência]]="","",VLOOKUP(Fpcm[[#This Row],[Tipo de Ocorrência]],dOcorrencia!$C:$D,2,0))</f>
        <v>Com falha</v>
      </c>
    </row>
    <row r="49" spans="2:18" x14ac:dyDescent="0.35">
      <c r="B49" s="20" t="s">
        <v>211</v>
      </c>
      <c r="C49" s="40">
        <v>46024.449305555558</v>
      </c>
      <c r="D49" s="5">
        <v>46024.449305555558</v>
      </c>
      <c r="E49" s="5">
        <v>46024.472222222219</v>
      </c>
      <c r="F49" s="46" t="s">
        <v>153</v>
      </c>
      <c r="G49" s="39">
        <v>4.1666666666666664E-2</v>
      </c>
      <c r="H49" s="21">
        <f>IF(Fpcm[[#This Row],[Data Fim da manutenção]]="","",Fpcm[[#This Row],[Data Fim da manutenção]]-Fpcm[[#This Row],[Data Incio da manutenção]])</f>
        <v>2.2916666661330964E-2</v>
      </c>
      <c r="I49" s="2">
        <v>1</v>
      </c>
      <c r="J49" s="2" t="s">
        <v>14</v>
      </c>
      <c r="K49" s="2" t="s">
        <v>51</v>
      </c>
      <c r="L49" s="4" t="s">
        <v>145</v>
      </c>
      <c r="M49" s="2" t="s">
        <v>212</v>
      </c>
      <c r="N49" s="4" t="s">
        <v>150</v>
      </c>
      <c r="O49" s="4" t="s">
        <v>154</v>
      </c>
      <c r="P49" s="4" t="s">
        <v>26</v>
      </c>
      <c r="Q49" s="53"/>
      <c r="R49" s="54" t="str">
        <f>IF(Fpcm[[#This Row],[Tipo de Ocorrência]]="","",VLOOKUP(Fpcm[[#This Row],[Tipo de Ocorrência]],dOcorrencia!$C:$D,2,0))</f>
        <v>Com falha</v>
      </c>
    </row>
    <row r="50" spans="2:18" x14ac:dyDescent="0.35">
      <c r="B50" s="20" t="s">
        <v>213</v>
      </c>
      <c r="C50" s="40">
        <v>46024.479166666664</v>
      </c>
      <c r="D50" s="5">
        <v>46024.479166666664</v>
      </c>
      <c r="E50" s="5">
        <v>46024.513888888891</v>
      </c>
      <c r="F50" s="46" t="s">
        <v>153</v>
      </c>
      <c r="G50" s="39">
        <v>4.1666666666666664E-2</v>
      </c>
      <c r="H50" s="21">
        <f>IF(Fpcm[[#This Row],[Data Fim da manutenção]]="","",Fpcm[[#This Row],[Data Fim da manutenção]]-Fpcm[[#This Row],[Data Incio da manutenção]])</f>
        <v>3.4722222226264421E-2</v>
      </c>
      <c r="I50" s="2">
        <v>1</v>
      </c>
      <c r="J50" s="2" t="s">
        <v>14</v>
      </c>
      <c r="K50" s="2" t="s">
        <v>41</v>
      </c>
      <c r="L50" s="4" t="s">
        <v>109</v>
      </c>
      <c r="M50" s="2" t="s">
        <v>214</v>
      </c>
      <c r="N50" s="4" t="s">
        <v>151</v>
      </c>
      <c r="O50" s="4" t="s">
        <v>154</v>
      </c>
      <c r="P50" s="4" t="s">
        <v>107</v>
      </c>
      <c r="Q50" s="53"/>
      <c r="R50" s="54" t="str">
        <f>IF(Fpcm[[#This Row],[Tipo de Ocorrência]]="","",VLOOKUP(Fpcm[[#This Row],[Tipo de Ocorrência]],dOcorrencia!$C:$D,2,0))</f>
        <v>Com falha</v>
      </c>
    </row>
    <row r="51" spans="2:18" x14ac:dyDescent="0.35">
      <c r="B51" s="20" t="s">
        <v>215</v>
      </c>
      <c r="C51" s="40">
        <v>46024.520833333336</v>
      </c>
      <c r="D51" s="5">
        <v>46024.520833333336</v>
      </c>
      <c r="E51" s="5">
        <v>46024.541666666664</v>
      </c>
      <c r="F51" s="46" t="s">
        <v>153</v>
      </c>
      <c r="G51" s="39">
        <v>4.1666666666666664E-2</v>
      </c>
      <c r="H51" s="21">
        <f>IF(Fpcm[[#This Row],[Data Fim da manutenção]]="","",Fpcm[[#This Row],[Data Fim da manutenção]]-Fpcm[[#This Row],[Data Incio da manutenção]])</f>
        <v>2.0833333328482695E-2</v>
      </c>
      <c r="I51" s="2">
        <v>1</v>
      </c>
      <c r="J51" s="2" t="s">
        <v>14</v>
      </c>
      <c r="K51" s="2" t="s">
        <v>32</v>
      </c>
      <c r="L51" s="4" t="s">
        <v>145</v>
      </c>
      <c r="M51" s="2" t="s">
        <v>216</v>
      </c>
      <c r="N51" s="4" t="s">
        <v>110</v>
      </c>
      <c r="O51" s="4" t="s">
        <v>154</v>
      </c>
      <c r="P51" s="4" t="s">
        <v>26</v>
      </c>
      <c r="Q51" s="53"/>
      <c r="R51" s="54" t="str">
        <f>IF(Fpcm[[#This Row],[Tipo de Ocorrência]]="","",VLOOKUP(Fpcm[[#This Row],[Tipo de Ocorrência]],dOcorrencia!$C:$D,2,0))</f>
        <v>Com falha</v>
      </c>
    </row>
    <row r="52" spans="2:18" x14ac:dyDescent="0.35">
      <c r="B52" s="20" t="s">
        <v>217</v>
      </c>
      <c r="C52" s="40">
        <v>46025.4375</v>
      </c>
      <c r="D52" s="5">
        <v>46025.4375</v>
      </c>
      <c r="E52" s="5">
        <v>46025.451388888891</v>
      </c>
      <c r="F52" s="46" t="s">
        <v>153</v>
      </c>
      <c r="G52" s="39">
        <v>1.6666666666666667</v>
      </c>
      <c r="H52" s="21">
        <f>IF(Fpcm[[#This Row],[Data Fim da manutenção]]="","",Fpcm[[#This Row],[Data Fim da manutenção]]-Fpcm[[#This Row],[Data Incio da manutenção]])</f>
        <v>1.3888888890505768E-2</v>
      </c>
      <c r="I52" s="2">
        <v>1</v>
      </c>
      <c r="J52" s="2" t="s">
        <v>14</v>
      </c>
      <c r="K52" s="2" t="s">
        <v>60</v>
      </c>
      <c r="L52" s="4" t="s">
        <v>145</v>
      </c>
      <c r="M52" s="2" t="s">
        <v>218</v>
      </c>
      <c r="N52" s="4" t="s">
        <v>150</v>
      </c>
      <c r="O52" s="4" t="s">
        <v>154</v>
      </c>
      <c r="P52" s="4" t="s">
        <v>26</v>
      </c>
      <c r="Q52" s="53"/>
      <c r="R52" s="54" t="str">
        <f>IF(Fpcm[[#This Row],[Tipo de Ocorrência]]="","",VLOOKUP(Fpcm[[#This Row],[Tipo de Ocorrência]],dOcorrencia!$C:$D,2,0))</f>
        <v>Com falha</v>
      </c>
    </row>
    <row r="53" spans="2:18" x14ac:dyDescent="0.35">
      <c r="B53" s="20" t="s">
        <v>219</v>
      </c>
      <c r="C53" s="40">
        <v>46026.340277777781</v>
      </c>
      <c r="D53" s="5">
        <v>46026.340277777781</v>
      </c>
      <c r="E53" s="5">
        <v>46026.368055555555</v>
      </c>
      <c r="F53" s="46" t="s">
        <v>153</v>
      </c>
      <c r="G53" s="39">
        <v>4.1666666666666664E-2</v>
      </c>
      <c r="H53" s="21">
        <f>IF(Fpcm[[#This Row],[Data Fim da manutenção]]="","",Fpcm[[#This Row],[Data Fim da manutenção]]-Fpcm[[#This Row],[Data Incio da manutenção]])</f>
        <v>2.7777777773735579E-2</v>
      </c>
      <c r="I53" s="2">
        <v>1</v>
      </c>
      <c r="J53" s="2" t="s">
        <v>14</v>
      </c>
      <c r="K53" s="2" t="s">
        <v>32</v>
      </c>
      <c r="L53" s="4" t="s">
        <v>145</v>
      </c>
      <c r="M53" s="2" t="s">
        <v>220</v>
      </c>
      <c r="N53" s="4" t="s">
        <v>110</v>
      </c>
      <c r="O53" s="4" t="s">
        <v>154</v>
      </c>
      <c r="P53" s="4" t="s">
        <v>25</v>
      </c>
      <c r="Q53" s="53"/>
      <c r="R53" s="54" t="str">
        <f>IF(Fpcm[[#This Row],[Tipo de Ocorrência]]="","",VLOOKUP(Fpcm[[#This Row],[Tipo de Ocorrência]],dOcorrencia!$C:$D,2,0))</f>
        <v>Com falha</v>
      </c>
    </row>
    <row r="54" spans="2:18" x14ac:dyDescent="0.35">
      <c r="B54" s="20" t="s">
        <v>221</v>
      </c>
      <c r="C54" s="45">
        <v>46026.375</v>
      </c>
      <c r="D54" s="5">
        <v>46026.375</v>
      </c>
      <c r="E54" s="5">
        <v>46026.395833333336</v>
      </c>
      <c r="F54" s="46" t="s">
        <v>155</v>
      </c>
      <c r="G54" s="39">
        <v>4.1666666666666664E-2</v>
      </c>
      <c r="H54" s="21">
        <f>IF(Fpcm[[#This Row],[Data Fim da manutenção]]="","",Fpcm[[#This Row],[Data Fim da manutenção]]-Fpcm[[#This Row],[Data Incio da manutenção]])</f>
        <v>2.0833333335758653E-2</v>
      </c>
      <c r="I54" s="2">
        <v>1</v>
      </c>
      <c r="J54" s="2" t="s">
        <v>15</v>
      </c>
      <c r="K54" s="2" t="s">
        <v>31</v>
      </c>
      <c r="L54" s="4" t="s">
        <v>108</v>
      </c>
      <c r="M54" s="2" t="s">
        <v>222</v>
      </c>
      <c r="N54" s="4" t="s">
        <v>150</v>
      </c>
      <c r="O54" s="4" t="s">
        <v>154</v>
      </c>
      <c r="P54" s="4" t="s">
        <v>25</v>
      </c>
      <c r="Q54" s="51"/>
      <c r="R54" s="54" t="str">
        <f>IF(Fpcm[[#This Row],[Tipo de Ocorrência]]="","",VLOOKUP(Fpcm[[#This Row],[Tipo de Ocorrência]],dOcorrencia!$C:$D,2,0))</f>
        <v>Com falha</v>
      </c>
    </row>
    <row r="55" spans="2:18" x14ac:dyDescent="0.35">
      <c r="B55" s="20" t="s">
        <v>223</v>
      </c>
      <c r="C55" s="45">
        <v>46026.3125</v>
      </c>
      <c r="D55" s="5">
        <v>46026.3125</v>
      </c>
      <c r="E55" s="5">
        <v>46026.333333333336</v>
      </c>
      <c r="F55" s="46" t="s">
        <v>155</v>
      </c>
      <c r="G55" s="39">
        <v>1.6666666666666667</v>
      </c>
      <c r="H55" s="21">
        <f>IF(Fpcm[[#This Row],[Data Fim da manutenção]]="","",Fpcm[[#This Row],[Data Fim da manutenção]]-Fpcm[[#This Row],[Data Incio da manutenção]])</f>
        <v>2.0833333335758653E-2</v>
      </c>
      <c r="I55" s="2">
        <v>1</v>
      </c>
      <c r="J55" s="2" t="s">
        <v>15</v>
      </c>
      <c r="K55" s="2" t="s">
        <v>32</v>
      </c>
      <c r="L55" s="4" t="s">
        <v>108</v>
      </c>
      <c r="M55" s="2" t="s">
        <v>224</v>
      </c>
      <c r="N55" s="4" t="s">
        <v>150</v>
      </c>
      <c r="O55" s="4" t="s">
        <v>154</v>
      </c>
      <c r="P55" s="4" t="s">
        <v>25</v>
      </c>
      <c r="Q55" s="53"/>
      <c r="R55" s="54" t="str">
        <f>IF(Fpcm[[#This Row],[Tipo de Ocorrência]]="","",VLOOKUP(Fpcm[[#This Row],[Tipo de Ocorrência]],dOcorrencia!$C:$D,2,0))</f>
        <v>Com falha</v>
      </c>
    </row>
    <row r="56" spans="2:18" x14ac:dyDescent="0.35">
      <c r="B56" s="29" t="s">
        <v>225</v>
      </c>
      <c r="C56" s="40">
        <v>46026.444444444445</v>
      </c>
      <c r="D56" s="30">
        <v>46026.444444444445</v>
      </c>
      <c r="E56" s="30">
        <v>46026.461805555555</v>
      </c>
      <c r="F56" s="31" t="s">
        <v>155</v>
      </c>
      <c r="G56" s="47">
        <v>1.25</v>
      </c>
      <c r="H56" s="32">
        <f>IF(Fpcm[[#This Row],[Data Fim da manutenção]]="","",Fpcm[[#This Row],[Data Fim da manutenção]]-Fpcm[[#This Row],[Data Incio da manutenção]])</f>
        <v>1.7361111109494232E-2</v>
      </c>
      <c r="I56" s="33">
        <v>1</v>
      </c>
      <c r="J56" s="33" t="s">
        <v>15</v>
      </c>
      <c r="K56" s="33" t="s">
        <v>30</v>
      </c>
      <c r="L56" s="34" t="s">
        <v>108</v>
      </c>
      <c r="M56" s="33" t="s">
        <v>226</v>
      </c>
      <c r="N56" s="34" t="s">
        <v>150</v>
      </c>
      <c r="O56" s="34" t="s">
        <v>154</v>
      </c>
      <c r="P56" s="34" t="s">
        <v>25</v>
      </c>
      <c r="Q56" s="53"/>
      <c r="R56" s="54" t="str">
        <f>IF(Fpcm[[#This Row],[Tipo de Ocorrência]]="","",VLOOKUP(Fpcm[[#This Row],[Tipo de Ocorrência]],dOcorrencia!$C:$D,2,0))</f>
        <v>Com falha</v>
      </c>
    </row>
  </sheetData>
  <phoneticPr fontId="6" type="noConversion"/>
  <dataValidations count="3">
    <dataValidation type="list" allowBlank="1" showInputMessage="1" showErrorMessage="1" sqref="G58:G1048576 F4:F1048576" xr:uid="{C336E6A5-1648-4AA3-8E83-1215388092FC}">
      <formula1>"Sim,Não"</formula1>
    </dataValidation>
    <dataValidation type="list" allowBlank="1" showInputMessage="1" showErrorMessage="1" sqref="O4:O1048576" xr:uid="{3E482682-B950-4EC4-B01A-D82E1D3AEA65}">
      <formula1>"Concluído,Em Andamento,Atrasado"</formula1>
    </dataValidation>
    <dataValidation type="custom" allowBlank="1" showInputMessage="1" showErrorMessage="1" sqref="G57" xr:uid="{1FC74C04-3F26-47CB-9354-4BE1827001B8}">
      <formula1>"Sim;Não"</formula1>
    </dataValidation>
  </dataValidations>
  <pageMargins left="0.511811024" right="0.511811024" top="0.78740157499999996" bottom="0.78740157499999996" header="0.31496062000000002" footer="0.31496062000000002"/>
  <pageSetup paperSize="9" orientation="portrait" r:id="rId1"/>
  <headerFooter>
    <oddHeader>&amp;C&amp;"SKF Sans Office"&amp;10&amp;K0000FE Confidentiality: C2 – Internal &amp;1#_x000D_</oddHeader>
  </headerFooter>
  <ignoredErrors>
    <ignoredError sqref="L25 L21:L22" listDataValidation="1"/>
  </ignoredErrors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DD4EA37C-6D1F-45D7-AA05-C5180ADE7BB8}">
          <x14:formula1>
            <xm:f>OFFSET(dOcorrencia!$C$3,1,,COUNTA(dOcorrencia!$C:$C)-1)</xm:f>
          </x14:formula1>
          <xm:sqref>J4:J56</xm:sqref>
        </x14:dataValidation>
        <x14:dataValidation type="list" allowBlank="1" showInputMessage="1" showErrorMessage="1" xr:uid="{C16A5AC1-EA9D-4C73-8B24-7105C546AB03}">
          <x14:formula1>
            <xm:f>OFFSET(dOperadores!$C$3,1,,COUNTA(dOperadores!$C:$C)-1)</xm:f>
          </x14:formula1>
          <xm:sqref>L4:L56</xm:sqref>
        </x14:dataValidation>
        <x14:dataValidation type="list" allowBlank="1" showInputMessage="1" showErrorMessage="1" xr:uid="{F11A8D03-CA49-4A7C-A06F-CFB2D5D8AE30}">
          <x14:formula1>
            <xm:f>OFFSET(dOperadores!$H$3,1,,COUNTA(dOperadores!$H:$H)-1)</xm:f>
          </x14:formula1>
          <xm:sqref>N4:N56</xm:sqref>
        </x14:dataValidation>
        <x14:dataValidation type="list" allowBlank="1" showInputMessage="1" showErrorMessage="1" xr:uid="{4F64D309-1C27-4944-B518-BDE76D57F405}">
          <x14:formula1>
            <xm:f>OFFSET(dOperadores!$J$3,1,,COUNTA(dOperadores!$J:$J)-1)</xm:f>
          </x14:formula1>
          <xm:sqref>P4:P56</xm:sqref>
        </x14:dataValidation>
        <x14:dataValidation type="list" allowBlank="1" showInputMessage="1" showErrorMessage="1" xr:uid="{A7033CC9-61A0-4367-8BE5-AB1FBCCDF124}">
          <x14:formula1>
            <xm:f>OFFSET(dEquipamentos!$C$3,1,,COUNTA(dEquipamentos!$C:$C)-1)</xm:f>
          </x14:formula1>
          <xm:sqref>K4:K56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79E304-E81C-43B4-8735-9F63612B4AC3}">
  <dimension ref="B3:E45"/>
  <sheetViews>
    <sheetView showGridLines="0" workbookViewId="0">
      <pane ySplit="3" topLeftCell="A16" activePane="bottomLeft" state="frozen"/>
      <selection pane="bottomLeft" activeCell="E40" sqref="E40"/>
    </sheetView>
  </sheetViews>
  <sheetFormatPr defaultRowHeight="14.5" x14ac:dyDescent="0.35"/>
  <cols>
    <col min="1" max="1" width="2.08984375" customWidth="1"/>
    <col min="2" max="2" width="17.36328125" style="13" customWidth="1"/>
    <col min="3" max="3" width="27.6328125" style="13" bestFit="1" customWidth="1"/>
    <col min="4" max="4" width="21.6328125" bestFit="1" customWidth="1"/>
    <col min="5" max="5" width="10.08984375" bestFit="1" customWidth="1"/>
  </cols>
  <sheetData>
    <row r="3" spans="2:5" ht="20.399999999999999" customHeight="1" x14ac:dyDescent="0.35">
      <c r="B3" s="8" t="s">
        <v>0</v>
      </c>
      <c r="C3" s="10" t="s">
        <v>1</v>
      </c>
      <c r="D3" s="9" t="s">
        <v>67</v>
      </c>
      <c r="E3" s="55" t="s">
        <v>10</v>
      </c>
    </row>
    <row r="4" spans="2:5" x14ac:dyDescent="0.35">
      <c r="B4" s="25">
        <v>1</v>
      </c>
      <c r="C4" s="26" t="s">
        <v>29</v>
      </c>
      <c r="D4" s="28" t="s">
        <v>68</v>
      </c>
      <c r="E4" s="13" t="s">
        <v>231</v>
      </c>
    </row>
    <row r="5" spans="2:5" x14ac:dyDescent="0.35">
      <c r="B5" s="25">
        <v>2</v>
      </c>
      <c r="C5" s="26" t="s">
        <v>30</v>
      </c>
      <c r="D5" s="28" t="s">
        <v>69</v>
      </c>
      <c r="E5" s="13" t="s">
        <v>231</v>
      </c>
    </row>
    <row r="6" spans="2:5" x14ac:dyDescent="0.35">
      <c r="B6" s="25">
        <v>3</v>
      </c>
      <c r="C6" s="26" t="s">
        <v>31</v>
      </c>
      <c r="D6" s="28" t="s">
        <v>70</v>
      </c>
      <c r="E6" s="13" t="s">
        <v>231</v>
      </c>
    </row>
    <row r="7" spans="2:5" x14ac:dyDescent="0.35">
      <c r="B7" s="25">
        <v>4</v>
      </c>
      <c r="C7" s="26" t="s">
        <v>32</v>
      </c>
      <c r="D7" s="28" t="s">
        <v>71</v>
      </c>
      <c r="E7" s="13" t="s">
        <v>231</v>
      </c>
    </row>
    <row r="8" spans="2:5" x14ac:dyDescent="0.35">
      <c r="B8" s="25">
        <v>5</v>
      </c>
      <c r="C8" s="26" t="s">
        <v>33</v>
      </c>
      <c r="D8" s="28" t="s">
        <v>72</v>
      </c>
      <c r="E8" s="13" t="s">
        <v>231</v>
      </c>
    </row>
    <row r="9" spans="2:5" x14ac:dyDescent="0.35">
      <c r="B9" s="25">
        <v>6</v>
      </c>
      <c r="C9" s="26" t="s">
        <v>34</v>
      </c>
      <c r="D9" s="28" t="s">
        <v>73</v>
      </c>
      <c r="E9" s="13" t="s">
        <v>231</v>
      </c>
    </row>
    <row r="10" spans="2:5" x14ac:dyDescent="0.35">
      <c r="B10" s="25">
        <v>7</v>
      </c>
      <c r="C10" s="26" t="s">
        <v>35</v>
      </c>
      <c r="D10" s="23" t="s">
        <v>74</v>
      </c>
      <c r="E10" s="13" t="s">
        <v>231</v>
      </c>
    </row>
    <row r="11" spans="2:5" x14ac:dyDescent="0.35">
      <c r="B11" s="25">
        <v>8</v>
      </c>
      <c r="C11" s="26" t="s">
        <v>36</v>
      </c>
      <c r="D11" s="23" t="s">
        <v>75</v>
      </c>
      <c r="E11" s="13" t="s">
        <v>231</v>
      </c>
    </row>
    <row r="12" spans="2:5" x14ac:dyDescent="0.35">
      <c r="B12" s="25">
        <v>9</v>
      </c>
      <c r="C12" s="26" t="s">
        <v>37</v>
      </c>
      <c r="D12" s="23" t="s">
        <v>76</v>
      </c>
      <c r="E12" s="13" t="s">
        <v>231</v>
      </c>
    </row>
    <row r="13" spans="2:5" x14ac:dyDescent="0.35">
      <c r="B13" s="25">
        <v>10</v>
      </c>
      <c r="C13" s="26" t="s">
        <v>38</v>
      </c>
      <c r="D13" s="23" t="s">
        <v>77</v>
      </c>
      <c r="E13" s="13" t="s">
        <v>231</v>
      </c>
    </row>
    <row r="14" spans="2:5" x14ac:dyDescent="0.35">
      <c r="B14" s="25">
        <v>11</v>
      </c>
      <c r="C14" s="26" t="s">
        <v>39</v>
      </c>
      <c r="D14" s="23" t="s">
        <v>78</v>
      </c>
      <c r="E14" s="13" t="s">
        <v>231</v>
      </c>
    </row>
    <row r="15" spans="2:5" x14ac:dyDescent="0.35">
      <c r="B15" s="25">
        <v>12</v>
      </c>
      <c r="C15" s="26" t="s">
        <v>40</v>
      </c>
      <c r="D15" s="23" t="s">
        <v>79</v>
      </c>
      <c r="E15" s="13" t="s">
        <v>231</v>
      </c>
    </row>
    <row r="16" spans="2:5" x14ac:dyDescent="0.35">
      <c r="B16" s="25">
        <v>13</v>
      </c>
      <c r="C16" s="26" t="s">
        <v>41</v>
      </c>
      <c r="D16" s="23" t="s">
        <v>80</v>
      </c>
      <c r="E16" s="13" t="s">
        <v>231</v>
      </c>
    </row>
    <row r="17" spans="2:5" x14ac:dyDescent="0.35">
      <c r="B17" s="25">
        <v>14</v>
      </c>
      <c r="C17" s="26" t="s">
        <v>41</v>
      </c>
      <c r="D17" s="23" t="s">
        <v>81</v>
      </c>
      <c r="E17" s="13" t="s">
        <v>231</v>
      </c>
    </row>
    <row r="18" spans="2:5" x14ac:dyDescent="0.35">
      <c r="B18" s="25">
        <v>15</v>
      </c>
      <c r="C18" s="26" t="s">
        <v>42</v>
      </c>
      <c r="D18" s="23" t="s">
        <v>82</v>
      </c>
      <c r="E18" s="13" t="s">
        <v>231</v>
      </c>
    </row>
    <row r="19" spans="2:5" x14ac:dyDescent="0.35">
      <c r="B19" s="25">
        <v>16</v>
      </c>
      <c r="C19" s="26" t="s">
        <v>43</v>
      </c>
      <c r="D19" s="23" t="s">
        <v>83</v>
      </c>
      <c r="E19" s="13" t="s">
        <v>231</v>
      </c>
    </row>
    <row r="20" spans="2:5" x14ac:dyDescent="0.35">
      <c r="B20" s="25">
        <v>17</v>
      </c>
      <c r="C20" s="26" t="s">
        <v>44</v>
      </c>
      <c r="D20" s="23" t="s">
        <v>84</v>
      </c>
      <c r="E20" s="13" t="s">
        <v>231</v>
      </c>
    </row>
    <row r="21" spans="2:5" x14ac:dyDescent="0.35">
      <c r="B21" s="25">
        <v>18</v>
      </c>
      <c r="C21" s="26" t="s">
        <v>45</v>
      </c>
      <c r="D21" s="23" t="s">
        <v>85</v>
      </c>
      <c r="E21" s="13" t="s">
        <v>231</v>
      </c>
    </row>
    <row r="22" spans="2:5" x14ac:dyDescent="0.35">
      <c r="B22" s="25">
        <v>19</v>
      </c>
      <c r="C22" s="26" t="s">
        <v>46</v>
      </c>
      <c r="D22" s="23" t="s">
        <v>86</v>
      </c>
      <c r="E22" s="13" t="s">
        <v>231</v>
      </c>
    </row>
    <row r="23" spans="2:5" x14ac:dyDescent="0.35">
      <c r="B23" s="25">
        <v>20</v>
      </c>
      <c r="C23" s="26" t="s">
        <v>47</v>
      </c>
      <c r="D23" s="23" t="s">
        <v>87</v>
      </c>
      <c r="E23" s="13" t="s">
        <v>231</v>
      </c>
    </row>
    <row r="24" spans="2:5" x14ac:dyDescent="0.35">
      <c r="B24" s="25">
        <v>21</v>
      </c>
      <c r="C24" s="26" t="s">
        <v>48</v>
      </c>
      <c r="D24" s="23" t="s">
        <v>88</v>
      </c>
      <c r="E24" s="13" t="s">
        <v>231</v>
      </c>
    </row>
    <row r="25" spans="2:5" x14ac:dyDescent="0.35">
      <c r="B25" s="25">
        <v>22</v>
      </c>
      <c r="C25" s="26" t="s">
        <v>49</v>
      </c>
      <c r="D25" s="23" t="s">
        <v>89</v>
      </c>
      <c r="E25" s="13" t="s">
        <v>231</v>
      </c>
    </row>
    <row r="26" spans="2:5" x14ac:dyDescent="0.35">
      <c r="B26" s="25">
        <v>23</v>
      </c>
      <c r="C26" s="26" t="s">
        <v>50</v>
      </c>
      <c r="D26" s="23" t="s">
        <v>90</v>
      </c>
      <c r="E26" s="13" t="s">
        <v>231</v>
      </c>
    </row>
    <row r="27" spans="2:5" x14ac:dyDescent="0.35">
      <c r="B27" s="25">
        <v>24</v>
      </c>
      <c r="C27" s="26" t="s">
        <v>51</v>
      </c>
      <c r="D27" s="23" t="s">
        <v>91</v>
      </c>
      <c r="E27" s="13" t="s">
        <v>231</v>
      </c>
    </row>
    <row r="28" spans="2:5" x14ac:dyDescent="0.35">
      <c r="B28" s="25">
        <v>25</v>
      </c>
      <c r="C28" s="26" t="s">
        <v>52</v>
      </c>
      <c r="D28" s="23" t="s">
        <v>92</v>
      </c>
      <c r="E28" s="13" t="s">
        <v>231</v>
      </c>
    </row>
    <row r="29" spans="2:5" x14ac:dyDescent="0.35">
      <c r="B29" s="25">
        <v>26</v>
      </c>
      <c r="C29" s="26" t="s">
        <v>53</v>
      </c>
      <c r="D29" s="23" t="s">
        <v>93</v>
      </c>
      <c r="E29" s="13" t="s">
        <v>231</v>
      </c>
    </row>
    <row r="30" spans="2:5" x14ac:dyDescent="0.35">
      <c r="B30" s="25">
        <v>27</v>
      </c>
      <c r="C30" s="26" t="s">
        <v>54</v>
      </c>
      <c r="D30" s="23" t="s">
        <v>94</v>
      </c>
      <c r="E30" s="13" t="s">
        <v>231</v>
      </c>
    </row>
    <row r="31" spans="2:5" x14ac:dyDescent="0.35">
      <c r="B31" s="25">
        <v>28</v>
      </c>
      <c r="C31" s="26" t="s">
        <v>55</v>
      </c>
      <c r="D31" s="23" t="s">
        <v>95</v>
      </c>
      <c r="E31" s="13" t="s">
        <v>231</v>
      </c>
    </row>
    <row r="32" spans="2:5" x14ac:dyDescent="0.35">
      <c r="B32" s="25">
        <v>29</v>
      </c>
      <c r="C32" s="26" t="s">
        <v>56</v>
      </c>
      <c r="D32" s="23" t="s">
        <v>96</v>
      </c>
      <c r="E32" s="13" t="s">
        <v>231</v>
      </c>
    </row>
    <row r="33" spans="2:5" x14ac:dyDescent="0.35">
      <c r="B33" s="25">
        <v>30</v>
      </c>
      <c r="C33" s="26" t="s">
        <v>57</v>
      </c>
      <c r="D33" s="23" t="s">
        <v>97</v>
      </c>
      <c r="E33" s="13" t="s">
        <v>231</v>
      </c>
    </row>
    <row r="34" spans="2:5" x14ac:dyDescent="0.35">
      <c r="B34" s="25">
        <v>31</v>
      </c>
      <c r="C34" s="26" t="s">
        <v>58</v>
      </c>
      <c r="D34" s="23" t="s">
        <v>98</v>
      </c>
      <c r="E34" s="13" t="s">
        <v>231</v>
      </c>
    </row>
    <row r="35" spans="2:5" x14ac:dyDescent="0.35">
      <c r="B35" s="25">
        <v>32</v>
      </c>
      <c r="C35" s="26" t="s">
        <v>59</v>
      </c>
      <c r="D35" s="23" t="s">
        <v>99</v>
      </c>
      <c r="E35" s="13" t="s">
        <v>231</v>
      </c>
    </row>
    <row r="36" spans="2:5" x14ac:dyDescent="0.35">
      <c r="B36" s="25">
        <v>33</v>
      </c>
      <c r="C36" s="26" t="s">
        <v>60</v>
      </c>
      <c r="D36" s="23" t="s">
        <v>100</v>
      </c>
      <c r="E36" s="13" t="s">
        <v>231</v>
      </c>
    </row>
    <row r="37" spans="2:5" x14ac:dyDescent="0.35">
      <c r="B37" s="25">
        <v>34</v>
      </c>
      <c r="C37" s="26" t="s">
        <v>61</v>
      </c>
      <c r="D37" s="23" t="s">
        <v>101</v>
      </c>
      <c r="E37" s="13" t="s">
        <v>231</v>
      </c>
    </row>
    <row r="38" spans="2:5" x14ac:dyDescent="0.35">
      <c r="B38" s="25">
        <v>35</v>
      </c>
      <c r="C38" s="26" t="s">
        <v>62</v>
      </c>
      <c r="D38" s="23" t="s">
        <v>102</v>
      </c>
      <c r="E38" s="13" t="s">
        <v>231</v>
      </c>
    </row>
    <row r="39" spans="2:5" x14ac:dyDescent="0.35">
      <c r="B39" s="25">
        <v>36</v>
      </c>
      <c r="C39" s="26" t="s">
        <v>63</v>
      </c>
      <c r="D39" s="23" t="s">
        <v>103</v>
      </c>
      <c r="E39" s="13" t="s">
        <v>231</v>
      </c>
    </row>
    <row r="40" spans="2:5" x14ac:dyDescent="0.35">
      <c r="B40" s="25">
        <v>37</v>
      </c>
      <c r="C40" s="26" t="s">
        <v>64</v>
      </c>
      <c r="D40" s="23" t="s">
        <v>104</v>
      </c>
      <c r="E40" s="13" t="s">
        <v>231</v>
      </c>
    </row>
    <row r="41" spans="2:5" x14ac:dyDescent="0.35">
      <c r="B41" s="25">
        <v>38</v>
      </c>
      <c r="C41" s="26" t="s">
        <v>65</v>
      </c>
      <c r="D41" s="23" t="s">
        <v>105</v>
      </c>
      <c r="E41" s="13" t="s">
        <v>231</v>
      </c>
    </row>
    <row r="42" spans="2:5" x14ac:dyDescent="0.35">
      <c r="B42" s="25">
        <v>39</v>
      </c>
      <c r="C42" s="26" t="s">
        <v>66</v>
      </c>
      <c r="D42" s="23" t="s">
        <v>106</v>
      </c>
      <c r="E42" s="13" t="s">
        <v>231</v>
      </c>
    </row>
    <row r="43" spans="2:5" x14ac:dyDescent="0.35">
      <c r="B43" s="41">
        <v>40</v>
      </c>
      <c r="C43" s="42" t="s">
        <v>185</v>
      </c>
      <c r="D43" s="43" t="s">
        <v>186</v>
      </c>
      <c r="E43" s="13" t="s">
        <v>231</v>
      </c>
    </row>
    <row r="44" spans="2:5" x14ac:dyDescent="0.35">
      <c r="B44" s="41">
        <v>41</v>
      </c>
      <c r="C44" s="42" t="s">
        <v>187</v>
      </c>
      <c r="D44" s="43" t="s">
        <v>188</v>
      </c>
      <c r="E44" s="13" t="s">
        <v>231</v>
      </c>
    </row>
    <row r="45" spans="2:5" x14ac:dyDescent="0.35">
      <c r="B45" s="41">
        <v>42</v>
      </c>
      <c r="C45" s="42" t="s">
        <v>193</v>
      </c>
      <c r="D45" s="43" t="s">
        <v>194</v>
      </c>
      <c r="E45" s="13" t="s">
        <v>231</v>
      </c>
    </row>
  </sheetData>
  <dataValidations count="1">
    <dataValidation type="list" allowBlank="1" showInputMessage="1" showErrorMessage="1" sqref="E4:E45" xr:uid="{00A8A41A-34DC-4428-8A98-13609CBE273E}">
      <formula1>"Ativo,Desativado"</formula1>
    </dataValidation>
  </dataValidations>
  <pageMargins left="0.511811024" right="0.511811024" top="0.78740157499999996" bottom="0.78740157499999996" header="0.31496062000000002" footer="0.31496062000000002"/>
  <headerFooter>
    <oddHeader>&amp;C&amp;"SKF Sans Office"&amp;10&amp;K0000FE Confidentiality: C2 – Internal &amp;1#_x000D_</oddHeader>
  </headerFooter>
  <drawing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67321F-2F69-4F43-92F0-D2282E81EDA6}">
  <dimension ref="B3:J9"/>
  <sheetViews>
    <sheetView showGridLines="0" workbookViewId="0">
      <pane ySplit="3" topLeftCell="A4" activePane="bottomLeft" state="frozen"/>
      <selection pane="bottomLeft" activeCell="B4" sqref="B4:C9"/>
    </sheetView>
  </sheetViews>
  <sheetFormatPr defaultRowHeight="14.5" x14ac:dyDescent="0.35"/>
  <cols>
    <col min="1" max="1" width="2.08984375" customWidth="1"/>
    <col min="2" max="2" width="13.90625" style="13" customWidth="1"/>
    <col min="3" max="3" width="17.36328125" bestFit="1" customWidth="1"/>
    <col min="4" max="5" width="14.90625" customWidth="1"/>
    <col min="6" max="6" width="1.6328125" customWidth="1"/>
    <col min="7" max="7" width="1.453125" customWidth="1"/>
    <col min="8" max="8" width="15" customWidth="1"/>
    <col min="9" max="9" width="2.6328125" customWidth="1"/>
    <col min="10" max="10" width="14.36328125" customWidth="1"/>
  </cols>
  <sheetData>
    <row r="3" spans="2:10" ht="23" customHeight="1" x14ac:dyDescent="0.35">
      <c r="B3" s="6" t="s">
        <v>5</v>
      </c>
      <c r="C3" s="6" t="s">
        <v>6</v>
      </c>
      <c r="D3" s="6" t="s">
        <v>21</v>
      </c>
      <c r="E3" s="6" t="s">
        <v>22</v>
      </c>
      <c r="H3" s="22" t="s">
        <v>21</v>
      </c>
      <c r="J3" s="22" t="s">
        <v>22</v>
      </c>
    </row>
    <row r="4" spans="2:10" x14ac:dyDescent="0.35">
      <c r="B4" s="23">
        <v>1</v>
      </c>
      <c r="C4" s="24" t="s">
        <v>108</v>
      </c>
      <c r="D4" s="24" t="s">
        <v>150</v>
      </c>
      <c r="E4" s="24" t="s">
        <v>25</v>
      </c>
      <c r="H4" s="7" t="s">
        <v>150</v>
      </c>
      <c r="J4" s="7" t="s">
        <v>25</v>
      </c>
    </row>
    <row r="5" spans="2:10" x14ac:dyDescent="0.35">
      <c r="B5" s="23">
        <v>2</v>
      </c>
      <c r="C5" s="24" t="s">
        <v>145</v>
      </c>
      <c r="D5" s="24" t="s">
        <v>150</v>
      </c>
      <c r="E5" s="24" t="s">
        <v>26</v>
      </c>
      <c r="H5" s="7" t="s">
        <v>151</v>
      </c>
      <c r="J5" s="7" t="s">
        <v>26</v>
      </c>
    </row>
    <row r="6" spans="2:10" x14ac:dyDescent="0.35">
      <c r="B6" s="23">
        <v>3</v>
      </c>
      <c r="C6" s="24" t="s">
        <v>146</v>
      </c>
      <c r="D6" s="24" t="s">
        <v>110</v>
      </c>
      <c r="E6" s="24" t="s">
        <v>27</v>
      </c>
      <c r="H6" s="7" t="s">
        <v>23</v>
      </c>
      <c r="J6" s="7" t="s">
        <v>27</v>
      </c>
    </row>
    <row r="7" spans="2:10" x14ac:dyDescent="0.35">
      <c r="B7" s="23">
        <v>4</v>
      </c>
      <c r="C7" s="24" t="s">
        <v>109</v>
      </c>
      <c r="D7" s="24" t="s">
        <v>23</v>
      </c>
      <c r="E7" s="24" t="s">
        <v>107</v>
      </c>
      <c r="H7" s="7" t="s">
        <v>24</v>
      </c>
      <c r="J7" s="7" t="s">
        <v>107</v>
      </c>
    </row>
    <row r="8" spans="2:10" x14ac:dyDescent="0.35">
      <c r="B8" s="37">
        <v>5</v>
      </c>
      <c r="C8" s="38" t="s">
        <v>163</v>
      </c>
      <c r="D8" s="38" t="s">
        <v>110</v>
      </c>
      <c r="E8" s="38" t="s">
        <v>26</v>
      </c>
      <c r="H8" s="7" t="s">
        <v>28</v>
      </c>
    </row>
    <row r="9" spans="2:10" x14ac:dyDescent="0.35">
      <c r="B9" s="37">
        <v>6</v>
      </c>
      <c r="C9" s="38" t="s">
        <v>164</v>
      </c>
      <c r="D9" s="38" t="s">
        <v>110</v>
      </c>
      <c r="E9" s="38" t="s">
        <v>25</v>
      </c>
      <c r="H9" s="7" t="s">
        <v>110</v>
      </c>
    </row>
  </sheetData>
  <dataValidations count="2">
    <dataValidation type="list" allowBlank="1" showInputMessage="1" showErrorMessage="1" sqref="D4:D9" xr:uid="{918F0D83-57F7-4D1B-A9F3-2858ACD4D2B9}">
      <formula1>OFFSET($H$3,1,,COUNTA($H:$H)-1)</formula1>
    </dataValidation>
    <dataValidation type="list" allowBlank="1" showInputMessage="1" showErrorMessage="1" sqref="E4:E9" xr:uid="{6C61314C-B8CE-4543-AB5D-1D8F2B17D89B}">
      <formula1>OFFSET($J$3,1,,COUNTA($J:$J)-1)</formula1>
    </dataValidation>
  </dataValidations>
  <pageMargins left="0.511811024" right="0.511811024" top="0.78740157499999996" bottom="0.78740157499999996" header="0.31496062000000002" footer="0.31496062000000002"/>
  <headerFooter>
    <oddHeader>&amp;C&amp;"SKF Sans Office"&amp;10&amp;K0000FE Confidentiality: C2 – Internal &amp;1#_x000D_</oddHeader>
  </headerFooter>
  <drawing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579D8E-E7BC-471A-95F3-B62315CD0A35}">
  <dimension ref="B3:F11"/>
  <sheetViews>
    <sheetView showGridLines="0" workbookViewId="0">
      <pane ySplit="3" topLeftCell="A4" activePane="bottomLeft" state="frozen"/>
      <selection pane="bottomLeft" activeCell="D9" sqref="D9"/>
    </sheetView>
  </sheetViews>
  <sheetFormatPr defaultRowHeight="14.5" x14ac:dyDescent="0.35"/>
  <cols>
    <col min="1" max="1" width="2.08984375" customWidth="1"/>
    <col min="2" max="2" width="15" customWidth="1"/>
    <col min="3" max="3" width="34.54296875" bestFit="1" customWidth="1"/>
    <col min="4" max="4" width="11.6328125" customWidth="1"/>
    <col min="5" max="5" width="2" customWidth="1"/>
    <col min="6" max="6" width="25.36328125" bestFit="1" customWidth="1"/>
  </cols>
  <sheetData>
    <row r="3" spans="2:6" ht="23.4" customHeight="1" x14ac:dyDescent="0.35">
      <c r="B3" s="8" t="s">
        <v>2</v>
      </c>
      <c r="C3" s="10" t="s">
        <v>3</v>
      </c>
      <c r="D3" s="9" t="s">
        <v>228</v>
      </c>
      <c r="F3" s="48" t="s">
        <v>227</v>
      </c>
    </row>
    <row r="4" spans="2:6" x14ac:dyDescent="0.35">
      <c r="B4" s="25">
        <v>1</v>
      </c>
      <c r="C4" s="11" t="s">
        <v>12</v>
      </c>
      <c r="D4" s="7" t="s">
        <v>229</v>
      </c>
      <c r="F4" s="49">
        <v>8</v>
      </c>
    </row>
    <row r="5" spans="2:6" x14ac:dyDescent="0.35">
      <c r="B5" s="25">
        <v>2</v>
      </c>
      <c r="C5" s="11" t="s">
        <v>13</v>
      </c>
      <c r="D5" s="7" t="s">
        <v>229</v>
      </c>
      <c r="F5" s="49">
        <v>12</v>
      </c>
    </row>
    <row r="6" spans="2:6" x14ac:dyDescent="0.35">
      <c r="B6" s="25">
        <v>3</v>
      </c>
      <c r="C6" s="11" t="s">
        <v>14</v>
      </c>
      <c r="D6" s="7" t="s">
        <v>230</v>
      </c>
      <c r="F6" s="50">
        <v>24</v>
      </c>
    </row>
    <row r="7" spans="2:6" x14ac:dyDescent="0.35">
      <c r="B7" s="25">
        <v>4</v>
      </c>
      <c r="C7" s="11" t="s">
        <v>15</v>
      </c>
      <c r="D7" s="7" t="s">
        <v>230</v>
      </c>
      <c r="F7" s="50">
        <v>17</v>
      </c>
    </row>
    <row r="8" spans="2:6" x14ac:dyDescent="0.35">
      <c r="B8" s="25">
        <v>5</v>
      </c>
      <c r="C8" s="11" t="s">
        <v>16</v>
      </c>
      <c r="D8" s="7" t="s">
        <v>230</v>
      </c>
    </row>
    <row r="9" spans="2:6" x14ac:dyDescent="0.35">
      <c r="B9" s="27">
        <v>6</v>
      </c>
      <c r="C9" s="12" t="s">
        <v>4</v>
      </c>
      <c r="D9" s="7" t="s">
        <v>229</v>
      </c>
    </row>
    <row r="10" spans="2:6" x14ac:dyDescent="0.35">
      <c r="B10" s="27">
        <v>7</v>
      </c>
      <c r="C10" s="12" t="s">
        <v>144</v>
      </c>
      <c r="D10" s="7" t="s">
        <v>229</v>
      </c>
    </row>
    <row r="11" spans="2:6" x14ac:dyDescent="0.35">
      <c r="B11" s="27">
        <v>8</v>
      </c>
      <c r="C11" s="12" t="s">
        <v>197</v>
      </c>
      <c r="D11" s="7" t="s">
        <v>229</v>
      </c>
    </row>
  </sheetData>
  <dataValidations count="1">
    <dataValidation type="list" allowBlank="1" showInputMessage="1" showErrorMessage="1" sqref="D4:D11" xr:uid="{C7ABCD50-EEE1-4DCB-9701-95B602EF3AC1}">
      <formula1>"Sem falha,Com falha"</formula1>
    </dataValidation>
  </dataValidations>
  <pageMargins left="0.511811024" right="0.511811024" top="0.78740157499999996" bottom="0.78740157499999996" header="0.31496062000000002" footer="0.31496062000000002"/>
  <headerFooter>
    <oddHeader>&amp;C&amp;"SKF Sans Office"&amp;10&amp;K0000FE Confidentiality: C2 – Internal &amp;1#_x000D_</oddHeader>
  </headerFooter>
  <drawing r:id="rId1"/>
  <tableParts count="2">
    <tablePart r:id="rId2"/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F6A6C97-F303-4D61-BD2A-67F4A740C2FA}">
  <ds:schemaRefs>
    <ds:schemaRef ds:uri="http://schemas.microsoft.com/DataMashup"/>
  </ds:schemaRefs>
</ds:datastoreItem>
</file>

<file path=docMetadata/LabelInfo.xml><?xml version="1.0" encoding="utf-8"?>
<clbl:labelList xmlns:clbl="http://schemas.microsoft.com/office/2020/mipLabelMetadata">
  <clbl:label id="{4ede1376-eff3-448c-a8a5-f3e79c769ae3}" enabled="1" method="Standard" siteId="{41875f2b-33e8-4670-92a8-f643afbb243a}" contentBits="3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TABELA</vt:lpstr>
      <vt:lpstr>dEquipamentos</vt:lpstr>
      <vt:lpstr>dOperadores</vt:lpstr>
      <vt:lpstr>dOcorrencia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Leo Gomes</dc:creator>
  <cp:keywords/>
  <dc:description/>
  <cp:lastModifiedBy>aurelio rodriguescota</cp:lastModifiedBy>
  <cp:revision/>
  <dcterms:created xsi:type="dcterms:W3CDTF">2022-03-10T16:20:36Z</dcterms:created>
  <dcterms:modified xsi:type="dcterms:W3CDTF">2026-01-16T23:59:35Z</dcterms:modified>
  <cp:category/>
  <cp:contentStatus/>
</cp:coreProperties>
</file>