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aurel\OneDrive\Área de Trabalho\Serviços Clientes\Junho 2026\Copa do Mundo\"/>
    </mc:Choice>
  </mc:AlternateContent>
  <xr:revisionPtr revIDLastSave="0" documentId="13_ncr:1_{32138117-BE1C-4966-86E7-7F81AD848D28}" xr6:coauthVersionLast="47" xr6:coauthVersionMax="47" xr10:uidLastSave="{00000000-0000-0000-0000-000000000000}"/>
  <bookViews>
    <workbookView xWindow="-110" yWindow="-110" windowWidth="25820" windowHeight="15500" activeTab="4" xr2:uid="{00000000-000D-0000-FFFF-FFFF00000000}"/>
  </bookViews>
  <sheets>
    <sheet name="DSeleções" sheetId="14" r:id="rId1"/>
    <sheet name="FCopas" sheetId="1" r:id="rId2"/>
    <sheet name="FArtilheiros" sheetId="4" r:id="rId3"/>
    <sheet name="FFinais" sheetId="5" r:id="rId4"/>
    <sheet name="DMomentosHistoricos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6" l="1"/>
  <c r="F5" i="6"/>
  <c r="F6" i="6"/>
  <c r="F7" i="6"/>
  <c r="F8" i="6"/>
  <c r="F9" i="6"/>
  <c r="F10" i="6"/>
  <c r="F11" i="6"/>
  <c r="F12" i="6"/>
  <c r="F13" i="6"/>
  <c r="F14" i="6"/>
  <c r="G4" i="4"/>
  <c r="G5" i="4"/>
  <c r="G6" i="4"/>
  <c r="G7" i="4"/>
  <c r="G8" i="4"/>
  <c r="G9" i="4"/>
  <c r="G10" i="4"/>
  <c r="G11" i="4"/>
  <c r="G12" i="4"/>
  <c r="G13" i="4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</calcChain>
</file>

<file path=xl/sharedStrings.xml><?xml version="1.0" encoding="utf-8"?>
<sst xmlns="http://schemas.openxmlformats.org/spreadsheetml/2006/main" count="447" uniqueCount="214">
  <si>
    <t>Ano</t>
  </si>
  <si>
    <t>País Sede</t>
  </si>
  <si>
    <t>Continente Sede</t>
  </si>
  <si>
    <t>Campeão</t>
  </si>
  <si>
    <t>Vice</t>
  </si>
  <si>
    <t>3º Lugar</t>
  </si>
  <si>
    <t>4º Lugar</t>
  </si>
  <si>
    <t>Nº Seleções</t>
  </si>
  <si>
    <t>Nº Partidas</t>
  </si>
  <si>
    <t>Nº Gols</t>
  </si>
  <si>
    <t>Público Total</t>
  </si>
  <si>
    <t>Média Público/Jogo</t>
  </si>
  <si>
    <t>Artilheiro</t>
  </si>
  <si>
    <t>Gols Artilheiro</t>
  </si>
  <si>
    <t>Década</t>
  </si>
  <si>
    <t>Sede Label</t>
  </si>
  <si>
    <t>Uruguai</t>
  </si>
  <si>
    <t>América do Sul</t>
  </si>
  <si>
    <t>Argentina</t>
  </si>
  <si>
    <t>Estados Unidos</t>
  </si>
  <si>
    <t>Iugoslávia</t>
  </si>
  <si>
    <t>Guillermo Stábile</t>
  </si>
  <si>
    <t>1930s</t>
  </si>
  <si>
    <t>Uruguai (1930)</t>
  </si>
  <si>
    <t>Itália</t>
  </si>
  <si>
    <t>Europa</t>
  </si>
  <si>
    <t>Tchecoslováquia</t>
  </si>
  <si>
    <t>Alemanha</t>
  </si>
  <si>
    <t>Áustria</t>
  </si>
  <si>
    <t>Oldřich Nejedlý</t>
  </si>
  <si>
    <t>Itália (1934)</t>
  </si>
  <si>
    <t>França</t>
  </si>
  <si>
    <t>Hungria</t>
  </si>
  <si>
    <t>Brasil</t>
  </si>
  <si>
    <t>Suécia</t>
  </si>
  <si>
    <t>Leônidas</t>
  </si>
  <si>
    <t>França (1938)</t>
  </si>
  <si>
    <t>Espanha</t>
  </si>
  <si>
    <t>Ademir</t>
  </si>
  <si>
    <t>1950s</t>
  </si>
  <si>
    <t>Brasil (1950)</t>
  </si>
  <si>
    <t>Suíça</t>
  </si>
  <si>
    <t>Alemanha Ocidental</t>
  </si>
  <si>
    <t>Sándor Kocsis</t>
  </si>
  <si>
    <t>Suíça (1954)</t>
  </si>
  <si>
    <t>Just Fontaine</t>
  </si>
  <si>
    <t>Suécia (1958)</t>
  </si>
  <si>
    <t>Chile</t>
  </si>
  <si>
    <t>Vários jogadores</t>
  </si>
  <si>
    <t>1960s</t>
  </si>
  <si>
    <t>Chile (1962)</t>
  </si>
  <si>
    <t>Inglaterra</t>
  </si>
  <si>
    <t>Portugal</t>
  </si>
  <si>
    <t>União Soviética</t>
  </si>
  <si>
    <t>Eusébio</t>
  </si>
  <si>
    <t>Inglaterra (1966)</t>
  </si>
  <si>
    <t>México</t>
  </si>
  <si>
    <t>América do Norte</t>
  </si>
  <si>
    <t>Gerd Müller</t>
  </si>
  <si>
    <t>1970s</t>
  </si>
  <si>
    <t>México (1970)</t>
  </si>
  <si>
    <t>Países Baixos</t>
  </si>
  <si>
    <t>Polônia</t>
  </si>
  <si>
    <t>Grzegorz Lato</t>
  </si>
  <si>
    <t>Alemanha Ocidental (1974)</t>
  </si>
  <si>
    <t>Mario Kempes</t>
  </si>
  <si>
    <t>Argentina (1978)</t>
  </si>
  <si>
    <t>Paolo Rossi</t>
  </si>
  <si>
    <t>1980s</t>
  </si>
  <si>
    <t>Espanha (1982)</t>
  </si>
  <si>
    <t>Bélgica</t>
  </si>
  <si>
    <t>Gary Lineker</t>
  </si>
  <si>
    <t>México (1986)</t>
  </si>
  <si>
    <t>Salvatore Schillaci</t>
  </si>
  <si>
    <t>1990s</t>
  </si>
  <si>
    <t>Itália (1990)</t>
  </si>
  <si>
    <t>Bulgária</t>
  </si>
  <si>
    <t>Hristo Stoichkov / Oleg Salenko</t>
  </si>
  <si>
    <t>Estados Unidos (1994)</t>
  </si>
  <si>
    <t>Croácia</t>
  </si>
  <si>
    <t>Davor Šuker</t>
  </si>
  <si>
    <t>França (1998)</t>
  </si>
  <si>
    <t>Coreia do Sul/Japão</t>
  </si>
  <si>
    <t>Ásia</t>
  </si>
  <si>
    <t>Turquia</t>
  </si>
  <si>
    <t>Coreia do Sul</t>
  </si>
  <si>
    <t>Ronaldo</t>
  </si>
  <si>
    <t>2000s</t>
  </si>
  <si>
    <t>Coreia do Sul/Japão (2002)</t>
  </si>
  <si>
    <t>Miroslav Klose</t>
  </si>
  <si>
    <t>Alemanha (2006)</t>
  </si>
  <si>
    <t>África do Sul</t>
  </si>
  <si>
    <t>África</t>
  </si>
  <si>
    <t>Thomas Müller / David Villa / Wesley Sneijder / Diego Forlán</t>
  </si>
  <si>
    <t>2010s</t>
  </si>
  <si>
    <t>África do Sul (2010)</t>
  </si>
  <si>
    <t>James Rodríguez</t>
  </si>
  <si>
    <t>Brasil (2014)</t>
  </si>
  <si>
    <t>Rússia</t>
  </si>
  <si>
    <t>Harry Kane</t>
  </si>
  <si>
    <t>Rússia (2018)</t>
  </si>
  <si>
    <t>Catar</t>
  </si>
  <si>
    <t>Marrocos</t>
  </si>
  <si>
    <t>Kylian Mbappé</t>
  </si>
  <si>
    <t>2020s</t>
  </si>
  <si>
    <t>Catar (2022)</t>
  </si>
  <si>
    <t>Seleção</t>
  </si>
  <si>
    <t>Posição</t>
  </si>
  <si>
    <t>Jogador</t>
  </si>
  <si>
    <t>Gols</t>
  </si>
  <si>
    <t>Copas</t>
  </si>
  <si>
    <t>2002, 2006, 2010, 2014</t>
  </si>
  <si>
    <t>1994, 1998, 2002, 2006</t>
  </si>
  <si>
    <t>1970, 1974</t>
  </si>
  <si>
    <t>1958</t>
  </si>
  <si>
    <t>Lionel Messi</t>
  </si>
  <si>
    <t>2006, 2010, 2014, 2018, 2022</t>
  </si>
  <si>
    <t>2018, 2022</t>
  </si>
  <si>
    <t>Pelé</t>
  </si>
  <si>
    <t>1958, 1962, 1966, 1970</t>
  </si>
  <si>
    <t>1954</t>
  </si>
  <si>
    <t>Jürgen Klinsmann</t>
  </si>
  <si>
    <t>1990, 1994, 1998</t>
  </si>
  <si>
    <t>Helmut Rahn</t>
  </si>
  <si>
    <t>1954, 1958</t>
  </si>
  <si>
    <t>Placar</t>
  </si>
  <si>
    <t>Estádio</t>
  </si>
  <si>
    <t>Cidade</t>
  </si>
  <si>
    <t>Público</t>
  </si>
  <si>
    <t>4-2</t>
  </si>
  <si>
    <t>Estádio Centenário</t>
  </si>
  <si>
    <t>Montevidéu</t>
  </si>
  <si>
    <t>2-1</t>
  </si>
  <si>
    <t>Stadio Nazionale PNF</t>
  </si>
  <si>
    <t>Roma</t>
  </si>
  <si>
    <t>Stade Olympique de Colombes</t>
  </si>
  <si>
    <t>Paris</t>
  </si>
  <si>
    <t>Maracanã</t>
  </si>
  <si>
    <t>Rio de Janeiro</t>
  </si>
  <si>
    <t>3-2</t>
  </si>
  <si>
    <t>Wankdorf Stadium</t>
  </si>
  <si>
    <t>Berna</t>
  </si>
  <si>
    <t>5-2</t>
  </si>
  <si>
    <t>Råsunda Stadium</t>
  </si>
  <si>
    <t>Solna</t>
  </si>
  <si>
    <t>3-1</t>
  </si>
  <si>
    <t>Estadio Nacional</t>
  </si>
  <si>
    <t>Santiago</t>
  </si>
  <si>
    <t>Wembley Stadium</t>
  </si>
  <si>
    <t>Londres</t>
  </si>
  <si>
    <t>4-1</t>
  </si>
  <si>
    <t>Estadio Azteca</t>
  </si>
  <si>
    <t>Cidade do México</t>
  </si>
  <si>
    <t>Olympiastadion</t>
  </si>
  <si>
    <t>Munique</t>
  </si>
  <si>
    <t>Estadio Monumental</t>
  </si>
  <si>
    <t>Buenos Aires</t>
  </si>
  <si>
    <t>Santiago Bernabéu</t>
  </si>
  <si>
    <t>Madri</t>
  </si>
  <si>
    <t>1-0</t>
  </si>
  <si>
    <t>Stadio Olimpico</t>
  </si>
  <si>
    <t>0-0 (3-2 pen.)</t>
  </si>
  <si>
    <t>Rose Bowl</t>
  </si>
  <si>
    <t>Pasadena</t>
  </si>
  <si>
    <t>3-0</t>
  </si>
  <si>
    <t>Stade de France</t>
  </si>
  <si>
    <t>Saint-Denis</t>
  </si>
  <si>
    <t>2-0</t>
  </si>
  <si>
    <t>International Stadium</t>
  </si>
  <si>
    <t>Yokohama</t>
  </si>
  <si>
    <t>1-1 (5-3 pen.)</t>
  </si>
  <si>
    <t>Berlim</t>
  </si>
  <si>
    <t>Soccer City</t>
  </si>
  <si>
    <t>Joanesburgo</t>
  </si>
  <si>
    <t>Luzhniki Stadium</t>
  </si>
  <si>
    <t>Moscou</t>
  </si>
  <si>
    <t>3-3 (4-2 pen.)</t>
  </si>
  <si>
    <t>Lusail Stadium</t>
  </si>
  <si>
    <t>Lusail</t>
  </si>
  <si>
    <t>Momento Histórico</t>
  </si>
  <si>
    <t>Categoria</t>
  </si>
  <si>
    <t>Primeira Copa do Mundo, realizada no Uruguai.</t>
  </si>
  <si>
    <t>Início</t>
  </si>
  <si>
    <t>Maracanazo: Uruguai vence o Brasil no Maracanã.</t>
  </si>
  <si>
    <t>Final histórica</t>
  </si>
  <si>
    <t>Pelé surge como protagonista e o Brasil conquista seu primeiro título.</t>
  </si>
  <si>
    <t>Craque histórico</t>
  </si>
  <si>
    <t>Brasil conquista o tricampeonato no México.</t>
  </si>
  <si>
    <t>Dinastia</t>
  </si>
  <si>
    <t>Argentina campeã com Maradona como grande destaque.</t>
  </si>
  <si>
    <t>Brasil volta a ser campeão após 24 anos, nos Estados Unidos.</t>
  </si>
  <si>
    <t>Título brasileiro</t>
  </si>
  <si>
    <t>França vence sua primeira Copa, em casa.</t>
  </si>
  <si>
    <t>Anfitrião campeão</t>
  </si>
  <si>
    <t>Brasil conquista o pentacampeonato com Ronaldo artilheiro.</t>
  </si>
  <si>
    <t>Pentacampeonato</t>
  </si>
  <si>
    <t>Espanha conquista sua primeira Copa do Mundo.</t>
  </si>
  <si>
    <t>Primeiro título</t>
  </si>
  <si>
    <t>Alemanha vence a Copa no Brasil.</t>
  </si>
  <si>
    <t>Título europeu nas Américas</t>
  </si>
  <si>
    <t>Argentina campeã em final histórica contra a França.</t>
  </si>
  <si>
    <t>Seleções</t>
  </si>
  <si>
    <t>UrlBandeira</t>
  </si>
  <si>
    <t>https://flagcdn.com/w40/ar.png</t>
  </si>
  <si>
    <t>https://flagcdn.com/w40/fr.png</t>
  </si>
  <si>
    <t>https://flagcdn.com/w40/es.png</t>
  </si>
  <si>
    <t>https://flagcdn.com/w40/de.png</t>
  </si>
  <si>
    <t>https://flagcdn.com/w40/it.png</t>
  </si>
  <si>
    <t>https://flagcdn.com/w40/uy.png</t>
  </si>
  <si>
    <t>https://flagcdn.com/w40/gb-eng.png</t>
  </si>
  <si>
    <t>https://flagcdn.com/w40/br.png</t>
  </si>
  <si>
    <t>País</t>
  </si>
  <si>
    <t>Continetes Campeões</t>
  </si>
  <si>
    <t>Imagem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</si>
</sst>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rlito"/>
    </font>
    <font>
      <b/>
      <sz val="11"/>
      <color rgb="FFFFFFFF"/>
      <name val="Carlito"/>
    </font>
    <font>
      <sz val="11"/>
      <color rgb="FF111111"/>
      <name val="Carlito"/>
    </font>
    <font>
      <u/>
      <sz val="11"/>
      <color theme="10"/>
      <name val="Carlito"/>
    </font>
    <font>
      <sz val="8"/>
      <name val="Carlito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theme="4" tint="0.79998168889431442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wrapText="1"/>
    </xf>
    <xf numFmtId="0" fontId="3" fillId="4" borderId="2" xfId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3" fillId="2" borderId="2" xfId="1" applyFill="1" applyBorder="1" applyAlignment="1">
      <alignment horizontal="center" wrapText="1"/>
    </xf>
    <xf numFmtId="0" fontId="1" fillId="3" borderId="0" xfId="0" applyFont="1" applyFill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wrapText="1"/>
    </xf>
    <xf numFmtId="0" fontId="0" fillId="2" borderId="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2" fillId="2" borderId="8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2" fillId="2" borderId="7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wrapText="1"/>
    </xf>
    <xf numFmtId="3" fontId="2" fillId="2" borderId="7" xfId="0" applyNumberFormat="1" applyFont="1" applyFill="1" applyBorder="1" applyAlignment="1">
      <alignment horizontal="center" vertical="center" wrapText="1"/>
    </xf>
    <xf numFmtId="3" fontId="2" fillId="2" borderId="10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0" fillId="3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3" borderId="4" xfId="0" applyFill="1" applyBorder="1" applyAlignment="1">
      <alignment horizontal="center" vertical="center"/>
    </xf>
    <xf numFmtId="3" fontId="2" fillId="2" borderId="2" xfId="0" applyNumberFormat="1" applyFont="1" applyFill="1" applyBorder="1" applyAlignment="1">
      <alignment horizontal="center" wrapText="1"/>
    </xf>
    <xf numFmtId="3" fontId="2" fillId="2" borderId="9" xfId="0" applyNumberFormat="1" applyFont="1" applyFill="1" applyBorder="1" applyAlignment="1">
      <alignment horizontal="center" wrapText="1"/>
    </xf>
  </cellXfs>
  <cellStyles count="2">
    <cellStyle name="Hiperlink" xfId="1" builtinId="8"/>
    <cellStyle name="Normal" xfId="0" builtinId="0"/>
  </cellStyles>
  <dxfs count="63">
    <dxf>
      <numFmt numFmtId="0" formatCode="General"/>
      <fill>
        <patternFill patternType="solid">
          <fgColor indexed="64"/>
          <bgColor theme="0"/>
        </patternFill>
      </fill>
    </dxf>
    <dxf>
      <numFmt numFmtId="0" formatCode="General"/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1"/>
        </patternFill>
      </fill>
    </dxf>
    <dxf>
      <numFmt numFmtId="3" formatCode="#,##0"/>
      <fill>
        <patternFill patternType="solid"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ill>
        <patternFill patternType="solid">
          <fgColor indexed="64"/>
          <bgColor theme="1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</dxf>
    <dxf>
      <border>
        <bottom style="thin">
          <color indexed="64"/>
        </bottom>
      </border>
    </dxf>
    <dxf>
      <fill>
        <patternFill patternType="solid">
          <fgColor indexed="64"/>
          <bgColor theme="1"/>
        </patternFill>
      </fill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111111"/>
        <name val="Carlito"/>
        <scheme val="none"/>
      </font>
      <fill>
        <patternFill>
          <bgColor theme="0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theme="4" tint="0.39997558519241921"/>
        </top>
      </border>
    </dxf>
    <dxf>
      <border outline="0">
        <top style="thin">
          <color theme="4" tint="0.39997558519241921"/>
        </top>
        <bottom style="thin">
          <color theme="4" tint="0.39997558519241921"/>
        </bottom>
      </border>
    </dxf>
    <dxf>
      <fill>
        <patternFill>
          <bgColor theme="0"/>
        </patternFill>
      </fill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rlito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textRotation="0" indent="0" justifyLastLine="0" shrinkToFit="0" readingOrder="0"/>
    </dxf>
    <dxf>
      <border>
        <bottom style="thin">
          <color indexed="64"/>
        </bottom>
      </border>
    </dxf>
    <dxf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41A8C4D-CA3F-4FC8-B59B-149CF8B67E20}" name="Dselecao" displayName="Dselecao" ref="B3:C11" totalsRowShown="0" headerRowDxfId="43" dataDxfId="41" headerRowBorderDxfId="42" tableBorderDxfId="40" totalsRowBorderDxfId="39">
  <autoFilter ref="B3:C11" xr:uid="{A41A8C4D-CA3F-4FC8-B59B-149CF8B67E20}">
    <filterColumn colId="0" hiddenButton="1"/>
    <filterColumn colId="1" hiddenButton="1"/>
  </autoFilter>
  <tableColumns count="2">
    <tableColumn id="1" xr3:uid="{9D452BA3-51EB-4717-B7C9-40F791D8D01F}" name="Seleções" dataDxfId="38"/>
    <tableColumn id="2" xr3:uid="{64EFB5E5-CFA9-4B93-A2E2-306BA50F86C8}" name="UrlBandeira" dataDxfId="37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Copas" displayName="FCopas" ref="B3:S25" headerRowDxfId="62" dataDxfId="60" totalsRowDxfId="58" headerRowBorderDxfId="61" tableBorderDxfId="59">
  <tableColumns count="18">
    <tableColumn id="1" xr3:uid="{00000000-0010-0000-0000-000001000000}" name="Ano" dataDxfId="57"/>
    <tableColumn id="2" xr3:uid="{00000000-0010-0000-0000-000002000000}" name="País Sede" dataDxfId="56"/>
    <tableColumn id="3" xr3:uid="{00000000-0010-0000-0000-000003000000}" name="Continente Sede" dataDxfId="55"/>
    <tableColumn id="4" xr3:uid="{00000000-0010-0000-0000-000004000000}" name="Campeão" dataDxfId="54"/>
    <tableColumn id="5" xr3:uid="{00000000-0010-0000-0000-000005000000}" name="Vice" dataDxfId="53"/>
    <tableColumn id="6" xr3:uid="{00000000-0010-0000-0000-000006000000}" name="3º Lugar" dataDxfId="52"/>
    <tableColumn id="7" xr3:uid="{00000000-0010-0000-0000-000007000000}" name="4º Lugar" dataDxfId="51"/>
    <tableColumn id="8" xr3:uid="{00000000-0010-0000-0000-000008000000}" name="Nº Seleções" dataDxfId="50"/>
    <tableColumn id="9" xr3:uid="{00000000-0010-0000-0000-000009000000}" name="Nº Partidas" dataDxfId="49"/>
    <tableColumn id="10" xr3:uid="{00000000-0010-0000-0000-00000A000000}" name="Nº Gols" dataDxfId="48"/>
    <tableColumn id="11" xr3:uid="{00000000-0010-0000-0000-00000B000000}" name="Público Total" dataDxfId="6"/>
    <tableColumn id="12" xr3:uid="{00000000-0010-0000-0000-00000C000000}" name="Média Público/Jogo" dataDxfId="5"/>
    <tableColumn id="13" xr3:uid="{00000000-0010-0000-0000-00000D000000}" name="Artilheiro" dataDxfId="47"/>
    <tableColumn id="14" xr3:uid="{00000000-0010-0000-0000-00000E000000}" name="Gols Artilheiro" dataDxfId="46"/>
    <tableColumn id="15" xr3:uid="{2BC5CC9A-A29F-44E6-9A3E-B03F03C0713B}" name="Década" dataDxfId="45"/>
    <tableColumn id="16" xr3:uid="{00921F52-AA18-481F-9B86-47BFFC06F104}" name="Sede Label" dataDxfId="44"/>
    <tableColumn id="17" xr3:uid="{2F1402F9-02C5-4DCB-BDD0-272F56CA7076}" name="País" dataDxfId="7" totalsRowDxfId="8">
      <calculatedColumnFormula>IF(FCopas[[#This Row],[Campeão]]="","",FCopas[[#This Row],[Campeão]])</calculatedColumnFormula>
    </tableColumn>
    <tableColumn id="18" xr3:uid="{261C26DD-CA8F-4DDD-884B-BB23FFE6A781}" name="Continetes Campeões" dataDxfId="4" totalsRowDxfId="3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FArtilheiros" displayName="FArtilheiros" ref="B3:G13" headerRowDxfId="36" dataDxfId="34" totalsRowDxfId="32" headerRowBorderDxfId="35" tableBorderDxfId="33">
  <tableColumns count="6">
    <tableColumn id="1" xr3:uid="{00000000-0010-0000-0300-000001000000}" name="Posição" dataDxfId="31"/>
    <tableColumn id="2" xr3:uid="{00000000-0010-0000-0300-000002000000}" name="Jogador" dataDxfId="30"/>
    <tableColumn id="3" xr3:uid="{00000000-0010-0000-0300-000003000000}" name="Seleção" dataDxfId="29"/>
    <tableColumn id="4" xr3:uid="{00000000-0010-0000-0300-000004000000}" name="Gols" dataDxfId="28"/>
    <tableColumn id="5" xr3:uid="{00000000-0010-0000-0300-000005000000}" name="Copas" dataDxfId="27"/>
    <tableColumn id="6" xr3:uid="{9AEA3999-6677-4570-B1B0-167D5C42E7D8}" name="Imagem" dataDxfId="1" totalsRowDxfId="2">
      <calculatedColumnFormula>IFERROR(IF(FArtilheiros[[#This Row],[Seleção]]="","",VLOOKUP(FArtilheiros[[#This Row],[Seleção]],DSeleções!$B:$C,2,0)),"-")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FFinais" displayName="FFinais" ref="B3:H25" headerRowDxfId="26" dataDxfId="24" totalsRowDxfId="22" headerRowBorderDxfId="25" tableBorderDxfId="23">
  <tableColumns count="7">
    <tableColumn id="1" xr3:uid="{00000000-0010-0000-0400-000001000000}" name="Ano" dataDxfId="21"/>
    <tableColumn id="2" xr3:uid="{00000000-0010-0000-0400-000002000000}" name="Campeão" dataDxfId="20"/>
    <tableColumn id="3" xr3:uid="{00000000-0010-0000-0400-000003000000}" name="Placar" dataDxfId="19"/>
    <tableColumn id="4" xr3:uid="{00000000-0010-0000-0400-000004000000}" name="Vice" dataDxfId="18"/>
    <tableColumn id="5" xr3:uid="{00000000-0010-0000-0400-000005000000}" name="Estádio" dataDxfId="17"/>
    <tableColumn id="6" xr3:uid="{00000000-0010-0000-0400-000006000000}" name="Cidade" dataDxfId="16"/>
    <tableColumn id="7" xr3:uid="{00000000-0010-0000-0400-000007000000}" name="Público" dataDxfId="15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FMomentos" displayName="FMomentos" ref="B3:F14" headerRowDxfId="14" dataDxfId="13">
  <tableColumns count="5">
    <tableColumn id="1" xr3:uid="{00000000-0010-0000-0500-000001000000}" name="Ano" dataDxfId="12"/>
    <tableColumn id="2" xr3:uid="{00000000-0010-0000-0500-000002000000}" name="Momento Histórico" dataDxfId="11"/>
    <tableColumn id="3" xr3:uid="{00000000-0010-0000-0500-000003000000}" name="Categoria" dataDxfId="10"/>
    <tableColumn id="4" xr3:uid="{024E1E44-0B2A-485A-AA6A-15672C2B83DD}" name="Seleção" dataDxfId="9"/>
    <tableColumn id="5" xr3:uid="{2FFFB79A-D74A-4125-A507-6C0631CAD4D5}" name="Imagem" dataDxfId="0">
      <calculatedColumnFormula>IFERROR(IF(FMomentos[[#This Row],[Seleção]]="","",VLOOKUP(FMomentos[[#This Row],[Seleção]],DSeleções!$B:$C,2,0)),"-")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flagcdn.com/w40/br.png" TargetMode="External"/><Relationship Id="rId3" Type="http://schemas.openxmlformats.org/officeDocument/2006/relationships/hyperlink" Target="https://flagcdn.com/w40/ar.png" TargetMode="External"/><Relationship Id="rId7" Type="http://schemas.openxmlformats.org/officeDocument/2006/relationships/hyperlink" Target="https://flagcdn.com/w40/es.png" TargetMode="External"/><Relationship Id="rId2" Type="http://schemas.openxmlformats.org/officeDocument/2006/relationships/hyperlink" Target="https://flagcdn.com/w40/it.png" TargetMode="External"/><Relationship Id="rId1" Type="http://schemas.openxmlformats.org/officeDocument/2006/relationships/hyperlink" Target="https://flagcdn.com/w40/de.png" TargetMode="External"/><Relationship Id="rId6" Type="http://schemas.openxmlformats.org/officeDocument/2006/relationships/hyperlink" Target="https://flagcdn.com/w40/gb-eng.png" TargetMode="External"/><Relationship Id="rId5" Type="http://schemas.openxmlformats.org/officeDocument/2006/relationships/hyperlink" Target="https://flagcdn.com/w40/uy.png" TargetMode="External"/><Relationship Id="rId4" Type="http://schemas.openxmlformats.org/officeDocument/2006/relationships/hyperlink" Target="https://flagcdn.com/w40/fr.png" TargetMode="External"/><Relationship Id="rId9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C90A3-94BF-4579-A906-8B9DA2C6E3C1}">
  <dimension ref="B3:C11"/>
  <sheetViews>
    <sheetView showGridLines="0" workbookViewId="0">
      <selection activeCell="B4" sqref="B4"/>
    </sheetView>
  </sheetViews>
  <sheetFormatPr defaultRowHeight="14"/>
  <cols>
    <col min="1" max="1" width="1.5" customWidth="1"/>
    <col min="2" max="2" width="19.33203125" customWidth="1"/>
    <col min="3" max="3" width="33.33203125" customWidth="1"/>
  </cols>
  <sheetData>
    <row r="3" spans="2:3" ht="29" customHeight="1">
      <c r="B3" s="3" t="s">
        <v>201</v>
      </c>
      <c r="C3" s="3" t="s">
        <v>202</v>
      </c>
    </row>
    <row r="4" spans="2:3">
      <c r="B4" s="4" t="s">
        <v>16</v>
      </c>
      <c r="C4" s="5" t="s">
        <v>208</v>
      </c>
    </row>
    <row r="5" spans="2:3">
      <c r="B5" s="6" t="s">
        <v>24</v>
      </c>
      <c r="C5" s="7" t="s">
        <v>207</v>
      </c>
    </row>
    <row r="6" spans="2:3">
      <c r="B6" s="4" t="s">
        <v>27</v>
      </c>
      <c r="C6" s="5" t="s">
        <v>206</v>
      </c>
    </row>
    <row r="7" spans="2:3">
      <c r="B7" s="6" t="s">
        <v>33</v>
      </c>
      <c r="C7" s="7" t="s">
        <v>210</v>
      </c>
    </row>
    <row r="8" spans="2:3">
      <c r="B8" s="4" t="s">
        <v>51</v>
      </c>
      <c r="C8" s="5" t="s">
        <v>209</v>
      </c>
    </row>
    <row r="9" spans="2:3">
      <c r="B9" s="6" t="s">
        <v>18</v>
      </c>
      <c r="C9" s="7" t="s">
        <v>203</v>
      </c>
    </row>
    <row r="10" spans="2:3">
      <c r="B10" s="4" t="s">
        <v>31</v>
      </c>
      <c r="C10" s="5" t="s">
        <v>204</v>
      </c>
    </row>
    <row r="11" spans="2:3">
      <c r="B11" s="6" t="s">
        <v>37</v>
      </c>
      <c r="C11" s="7" t="s">
        <v>205</v>
      </c>
    </row>
  </sheetData>
  <hyperlinks>
    <hyperlink ref="C6" r:id="rId1" xr:uid="{7FDBB807-0014-48A1-A123-D7DFE9D6482B}"/>
    <hyperlink ref="C5" r:id="rId2" xr:uid="{F246A210-B6BE-4A36-A712-977D971C4836}"/>
    <hyperlink ref="C9" r:id="rId3" xr:uid="{304A4ACD-0645-42B1-8AB8-9A723681A02A}"/>
    <hyperlink ref="C10" r:id="rId4" xr:uid="{FA4F4C0F-A7F0-498F-BD3C-7F5A31F3200D}"/>
    <hyperlink ref="C4" r:id="rId5" xr:uid="{0E3FA4CA-6EB4-47DD-9655-D8983CE7B1AA}"/>
    <hyperlink ref="C8" r:id="rId6" xr:uid="{6754F106-7BA1-4471-B1CA-DD9D49D516D3}"/>
    <hyperlink ref="C11" r:id="rId7" xr:uid="{EA51427D-FD64-428B-8478-92C0F517862F}"/>
    <hyperlink ref="C7" r:id="rId8" xr:uid="{7C8C8113-CF89-49A5-B5F8-27DE83720178}"/>
  </hyperlinks>
  <pageMargins left="0.511811024" right="0.511811024" top="0.78740157499999996" bottom="0.78740157499999996" header="0.31496062000000002" footer="0.31496062000000002"/>
  <tableParts count="1">
    <tablePart r:id="rId9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S25"/>
  <sheetViews>
    <sheetView showGridLines="0" workbookViewId="0">
      <pane ySplit="3" topLeftCell="A4" activePane="bottomLeft" state="frozen"/>
      <selection activeCell="G1" sqref="G1"/>
      <selection pane="bottomLeft" activeCell="A26" sqref="A26:XFD27"/>
    </sheetView>
  </sheetViews>
  <sheetFormatPr defaultRowHeight="14"/>
  <cols>
    <col min="1" max="1" width="1.5" style="1" customWidth="1"/>
    <col min="2" max="13" width="18" style="1" customWidth="1"/>
    <col min="14" max="14" width="50.9140625" style="1" customWidth="1"/>
    <col min="15" max="15" width="18" style="1" customWidth="1"/>
    <col min="16" max="16" width="7.1640625" style="1" bestFit="1" customWidth="1"/>
    <col min="17" max="17" width="23.1640625" style="1" bestFit="1" customWidth="1"/>
    <col min="18" max="18" width="10.58203125" style="1" customWidth="1"/>
    <col min="19" max="19" width="19.6640625" style="1" bestFit="1" customWidth="1"/>
    <col min="20" max="16384" width="8.6640625" style="1"/>
  </cols>
  <sheetData>
    <row r="3" spans="2:19" ht="29" customHeight="1">
      <c r="B3" s="9" t="s">
        <v>0</v>
      </c>
      <c r="C3" s="10" t="s">
        <v>1</v>
      </c>
      <c r="D3" s="10" t="s">
        <v>2</v>
      </c>
      <c r="E3" s="10" t="s">
        <v>3</v>
      </c>
      <c r="F3" s="10" t="s">
        <v>4</v>
      </c>
      <c r="G3" s="10" t="s">
        <v>5</v>
      </c>
      <c r="H3" s="10" t="s">
        <v>6</v>
      </c>
      <c r="I3" s="10" t="s">
        <v>7</v>
      </c>
      <c r="J3" s="10" t="s">
        <v>8</v>
      </c>
      <c r="K3" s="10" t="s">
        <v>9</v>
      </c>
      <c r="L3" s="10" t="s">
        <v>10</v>
      </c>
      <c r="M3" s="10" t="s">
        <v>11</v>
      </c>
      <c r="N3" s="10" t="s">
        <v>12</v>
      </c>
      <c r="O3" s="10" t="s">
        <v>13</v>
      </c>
      <c r="P3" s="10" t="s">
        <v>14</v>
      </c>
      <c r="Q3" s="11" t="s">
        <v>15</v>
      </c>
      <c r="R3" s="32" t="s">
        <v>211</v>
      </c>
      <c r="S3" s="32" t="s">
        <v>212</v>
      </c>
    </row>
    <row r="4" spans="2:19">
      <c r="B4" s="12">
        <v>1930</v>
      </c>
      <c r="C4" s="6" t="s">
        <v>16</v>
      </c>
      <c r="D4" s="6" t="s">
        <v>17</v>
      </c>
      <c r="E4" s="6" t="s">
        <v>16</v>
      </c>
      <c r="F4" s="6" t="s">
        <v>18</v>
      </c>
      <c r="G4" s="6" t="s">
        <v>19</v>
      </c>
      <c r="H4" s="6" t="s">
        <v>20</v>
      </c>
      <c r="I4" s="6">
        <v>13</v>
      </c>
      <c r="J4" s="6">
        <v>18</v>
      </c>
      <c r="K4" s="6">
        <v>70</v>
      </c>
      <c r="L4" s="33">
        <v>590549</v>
      </c>
      <c r="M4" s="33">
        <v>32808</v>
      </c>
      <c r="N4" s="6" t="s">
        <v>21</v>
      </c>
      <c r="O4" s="6">
        <v>8</v>
      </c>
      <c r="P4" s="13" t="s">
        <v>22</v>
      </c>
      <c r="Q4" s="14" t="s">
        <v>23</v>
      </c>
      <c r="R4" s="31" t="str">
        <f>IF(FCopas[[#This Row],[Campeão]]="","",FCopas[[#This Row],[Campeão]])</f>
        <v>Uruguai</v>
      </c>
      <c r="S4" s="6" t="s">
        <v>17</v>
      </c>
    </row>
    <row r="5" spans="2:19">
      <c r="B5" s="12">
        <v>1934</v>
      </c>
      <c r="C5" s="6" t="s">
        <v>24</v>
      </c>
      <c r="D5" s="6" t="s">
        <v>25</v>
      </c>
      <c r="E5" s="6" t="s">
        <v>24</v>
      </c>
      <c r="F5" s="6" t="s">
        <v>26</v>
      </c>
      <c r="G5" s="6" t="s">
        <v>27</v>
      </c>
      <c r="H5" s="6" t="s">
        <v>28</v>
      </c>
      <c r="I5" s="6">
        <v>16</v>
      </c>
      <c r="J5" s="6">
        <v>17</v>
      </c>
      <c r="K5" s="6">
        <v>70</v>
      </c>
      <c r="L5" s="33">
        <v>363000</v>
      </c>
      <c r="M5" s="33">
        <v>21353</v>
      </c>
      <c r="N5" s="6" t="s">
        <v>29</v>
      </c>
      <c r="O5" s="6">
        <v>5</v>
      </c>
      <c r="P5" s="13" t="s">
        <v>22</v>
      </c>
      <c r="Q5" s="14" t="s">
        <v>30</v>
      </c>
      <c r="R5" s="13" t="str">
        <f>IF(FCopas[[#This Row],[Campeão]]="","",FCopas[[#This Row],[Campeão]])</f>
        <v>Itália</v>
      </c>
      <c r="S5" s="6" t="s">
        <v>25</v>
      </c>
    </row>
    <row r="6" spans="2:19">
      <c r="B6" s="12">
        <v>1938</v>
      </c>
      <c r="C6" s="6" t="s">
        <v>31</v>
      </c>
      <c r="D6" s="6" t="s">
        <v>25</v>
      </c>
      <c r="E6" s="6" t="s">
        <v>24</v>
      </c>
      <c r="F6" s="6" t="s">
        <v>32</v>
      </c>
      <c r="G6" s="6" t="s">
        <v>33</v>
      </c>
      <c r="H6" s="6" t="s">
        <v>34</v>
      </c>
      <c r="I6" s="6">
        <v>15</v>
      </c>
      <c r="J6" s="6">
        <v>18</v>
      </c>
      <c r="K6" s="6">
        <v>84</v>
      </c>
      <c r="L6" s="33">
        <v>375700</v>
      </c>
      <c r="M6" s="33">
        <v>20872</v>
      </c>
      <c r="N6" s="6" t="s">
        <v>35</v>
      </c>
      <c r="O6" s="6">
        <v>7</v>
      </c>
      <c r="P6" s="13" t="s">
        <v>22</v>
      </c>
      <c r="Q6" s="14" t="s">
        <v>36</v>
      </c>
      <c r="R6" s="13" t="str">
        <f>IF(FCopas[[#This Row],[Campeão]]="","",FCopas[[#This Row],[Campeão]])</f>
        <v>Itália</v>
      </c>
      <c r="S6" s="6" t="s">
        <v>25</v>
      </c>
    </row>
    <row r="7" spans="2:19">
      <c r="B7" s="12">
        <v>1950</v>
      </c>
      <c r="C7" s="6" t="s">
        <v>33</v>
      </c>
      <c r="D7" s="6" t="s">
        <v>17</v>
      </c>
      <c r="E7" s="6" t="s">
        <v>16</v>
      </c>
      <c r="F7" s="6" t="s">
        <v>33</v>
      </c>
      <c r="G7" s="6" t="s">
        <v>34</v>
      </c>
      <c r="H7" s="6" t="s">
        <v>37</v>
      </c>
      <c r="I7" s="6">
        <v>13</v>
      </c>
      <c r="J7" s="6">
        <v>22</v>
      </c>
      <c r="K7" s="6">
        <v>88</v>
      </c>
      <c r="L7" s="33">
        <v>1045246</v>
      </c>
      <c r="M7" s="33">
        <v>47511</v>
      </c>
      <c r="N7" s="6" t="s">
        <v>38</v>
      </c>
      <c r="O7" s="6">
        <v>8</v>
      </c>
      <c r="P7" s="13" t="s">
        <v>39</v>
      </c>
      <c r="Q7" s="14" t="s">
        <v>40</v>
      </c>
      <c r="R7" s="13" t="str">
        <f>IF(FCopas[[#This Row],[Campeão]]="","",FCopas[[#This Row],[Campeão]])</f>
        <v>Uruguai</v>
      </c>
      <c r="S7" s="6" t="s">
        <v>17</v>
      </c>
    </row>
    <row r="8" spans="2:19">
      <c r="B8" s="12">
        <v>1954</v>
      </c>
      <c r="C8" s="6" t="s">
        <v>41</v>
      </c>
      <c r="D8" s="6" t="s">
        <v>25</v>
      </c>
      <c r="E8" s="6" t="s">
        <v>27</v>
      </c>
      <c r="F8" s="6" t="s">
        <v>32</v>
      </c>
      <c r="G8" s="6" t="s">
        <v>28</v>
      </c>
      <c r="H8" s="6" t="s">
        <v>16</v>
      </c>
      <c r="I8" s="6">
        <v>16</v>
      </c>
      <c r="J8" s="6">
        <v>26</v>
      </c>
      <c r="K8" s="6">
        <v>140</v>
      </c>
      <c r="L8" s="33">
        <v>768607</v>
      </c>
      <c r="M8" s="33">
        <v>29562</v>
      </c>
      <c r="N8" s="6" t="s">
        <v>43</v>
      </c>
      <c r="O8" s="6">
        <v>11</v>
      </c>
      <c r="P8" s="13" t="s">
        <v>39</v>
      </c>
      <c r="Q8" s="14" t="s">
        <v>44</v>
      </c>
      <c r="R8" s="13" t="str">
        <f>IF(FCopas[[#This Row],[Campeão]]="","",FCopas[[#This Row],[Campeão]])</f>
        <v>Alemanha</v>
      </c>
      <c r="S8" s="6" t="s">
        <v>25</v>
      </c>
    </row>
    <row r="9" spans="2:19">
      <c r="B9" s="12">
        <v>1958</v>
      </c>
      <c r="C9" s="6" t="s">
        <v>34</v>
      </c>
      <c r="D9" s="6" t="s">
        <v>25</v>
      </c>
      <c r="E9" s="6" t="s">
        <v>33</v>
      </c>
      <c r="F9" s="6" t="s">
        <v>34</v>
      </c>
      <c r="G9" s="6" t="s">
        <v>31</v>
      </c>
      <c r="H9" s="6" t="s">
        <v>42</v>
      </c>
      <c r="I9" s="6">
        <v>16</v>
      </c>
      <c r="J9" s="6">
        <v>35</v>
      </c>
      <c r="K9" s="6">
        <v>126</v>
      </c>
      <c r="L9" s="33">
        <v>819810</v>
      </c>
      <c r="M9" s="33">
        <v>23423</v>
      </c>
      <c r="N9" s="6" t="s">
        <v>45</v>
      </c>
      <c r="O9" s="6">
        <v>13</v>
      </c>
      <c r="P9" s="13" t="s">
        <v>39</v>
      </c>
      <c r="Q9" s="14" t="s">
        <v>46</v>
      </c>
      <c r="R9" s="13" t="str">
        <f>IF(FCopas[[#This Row],[Campeão]]="","",FCopas[[#This Row],[Campeão]])</f>
        <v>Brasil</v>
      </c>
      <c r="S9" s="6" t="s">
        <v>17</v>
      </c>
    </row>
    <row r="10" spans="2:19">
      <c r="B10" s="12">
        <v>1962</v>
      </c>
      <c r="C10" s="6" t="s">
        <v>47</v>
      </c>
      <c r="D10" s="6" t="s">
        <v>17</v>
      </c>
      <c r="E10" s="6" t="s">
        <v>33</v>
      </c>
      <c r="F10" s="6" t="s">
        <v>26</v>
      </c>
      <c r="G10" s="6" t="s">
        <v>47</v>
      </c>
      <c r="H10" s="6" t="s">
        <v>20</v>
      </c>
      <c r="I10" s="6">
        <v>16</v>
      </c>
      <c r="J10" s="6">
        <v>32</v>
      </c>
      <c r="K10" s="6">
        <v>89</v>
      </c>
      <c r="L10" s="33">
        <v>893172</v>
      </c>
      <c r="M10" s="33">
        <v>27912</v>
      </c>
      <c r="N10" s="6" t="s">
        <v>48</v>
      </c>
      <c r="O10" s="6">
        <v>4</v>
      </c>
      <c r="P10" s="13" t="s">
        <v>49</v>
      </c>
      <c r="Q10" s="14" t="s">
        <v>50</v>
      </c>
      <c r="R10" s="13" t="str">
        <f>IF(FCopas[[#This Row],[Campeão]]="","",FCopas[[#This Row],[Campeão]])</f>
        <v>Brasil</v>
      </c>
      <c r="S10" s="6" t="s">
        <v>17</v>
      </c>
    </row>
    <row r="11" spans="2:19">
      <c r="B11" s="12">
        <v>1966</v>
      </c>
      <c r="C11" s="6" t="s">
        <v>51</v>
      </c>
      <c r="D11" s="6" t="s">
        <v>25</v>
      </c>
      <c r="E11" s="6" t="s">
        <v>51</v>
      </c>
      <c r="F11" s="6" t="s">
        <v>42</v>
      </c>
      <c r="G11" s="6" t="s">
        <v>52</v>
      </c>
      <c r="H11" s="6" t="s">
        <v>53</v>
      </c>
      <c r="I11" s="6">
        <v>16</v>
      </c>
      <c r="J11" s="6">
        <v>32</v>
      </c>
      <c r="K11" s="6">
        <v>89</v>
      </c>
      <c r="L11" s="33">
        <v>1563135</v>
      </c>
      <c r="M11" s="33">
        <v>48848</v>
      </c>
      <c r="N11" s="6" t="s">
        <v>54</v>
      </c>
      <c r="O11" s="6">
        <v>9</v>
      </c>
      <c r="P11" s="13" t="s">
        <v>49</v>
      </c>
      <c r="Q11" s="14" t="s">
        <v>55</v>
      </c>
      <c r="R11" s="13" t="str">
        <f>IF(FCopas[[#This Row],[Campeão]]="","",FCopas[[#This Row],[Campeão]])</f>
        <v>Inglaterra</v>
      </c>
      <c r="S11" s="6" t="s">
        <v>25</v>
      </c>
    </row>
    <row r="12" spans="2:19">
      <c r="B12" s="12">
        <v>1970</v>
      </c>
      <c r="C12" s="6" t="s">
        <v>56</v>
      </c>
      <c r="D12" s="6" t="s">
        <v>57</v>
      </c>
      <c r="E12" s="6" t="s">
        <v>33</v>
      </c>
      <c r="F12" s="6" t="s">
        <v>24</v>
      </c>
      <c r="G12" s="6" t="s">
        <v>42</v>
      </c>
      <c r="H12" s="6" t="s">
        <v>16</v>
      </c>
      <c r="I12" s="6">
        <v>16</v>
      </c>
      <c r="J12" s="6">
        <v>32</v>
      </c>
      <c r="K12" s="6">
        <v>95</v>
      </c>
      <c r="L12" s="33">
        <v>1603975</v>
      </c>
      <c r="M12" s="33">
        <v>50124</v>
      </c>
      <c r="N12" s="6" t="s">
        <v>58</v>
      </c>
      <c r="O12" s="6">
        <v>10</v>
      </c>
      <c r="P12" s="13" t="s">
        <v>59</v>
      </c>
      <c r="Q12" s="14" t="s">
        <v>60</v>
      </c>
      <c r="R12" s="13" t="str">
        <f>IF(FCopas[[#This Row],[Campeão]]="","",FCopas[[#This Row],[Campeão]])</f>
        <v>Brasil</v>
      </c>
      <c r="S12" s="6" t="s">
        <v>17</v>
      </c>
    </row>
    <row r="13" spans="2:19">
      <c r="B13" s="12">
        <v>1974</v>
      </c>
      <c r="C13" s="6" t="s">
        <v>27</v>
      </c>
      <c r="D13" s="6" t="s">
        <v>25</v>
      </c>
      <c r="E13" s="6" t="s">
        <v>27</v>
      </c>
      <c r="F13" s="6" t="s">
        <v>61</v>
      </c>
      <c r="G13" s="6" t="s">
        <v>62</v>
      </c>
      <c r="H13" s="6" t="s">
        <v>33</v>
      </c>
      <c r="I13" s="6">
        <v>16</v>
      </c>
      <c r="J13" s="6">
        <v>38</v>
      </c>
      <c r="K13" s="6">
        <v>97</v>
      </c>
      <c r="L13" s="33">
        <v>1774022</v>
      </c>
      <c r="M13" s="33">
        <v>46685</v>
      </c>
      <c r="N13" s="6" t="s">
        <v>63</v>
      </c>
      <c r="O13" s="6">
        <v>7</v>
      </c>
      <c r="P13" s="13" t="s">
        <v>59</v>
      </c>
      <c r="Q13" s="14" t="s">
        <v>64</v>
      </c>
      <c r="R13" s="13" t="str">
        <f>IF(FCopas[[#This Row],[Campeão]]="","",FCopas[[#This Row],[Campeão]])</f>
        <v>Alemanha</v>
      </c>
      <c r="S13" s="6" t="s">
        <v>25</v>
      </c>
    </row>
    <row r="14" spans="2:19">
      <c r="B14" s="12">
        <v>1978</v>
      </c>
      <c r="C14" s="6" t="s">
        <v>18</v>
      </c>
      <c r="D14" s="6" t="s">
        <v>17</v>
      </c>
      <c r="E14" s="6" t="s">
        <v>18</v>
      </c>
      <c r="F14" s="6" t="s">
        <v>61</v>
      </c>
      <c r="G14" s="6" t="s">
        <v>33</v>
      </c>
      <c r="H14" s="6" t="s">
        <v>24</v>
      </c>
      <c r="I14" s="6">
        <v>16</v>
      </c>
      <c r="J14" s="6">
        <v>38</v>
      </c>
      <c r="K14" s="6">
        <v>102</v>
      </c>
      <c r="L14" s="33">
        <v>1545791</v>
      </c>
      <c r="M14" s="33">
        <v>40679</v>
      </c>
      <c r="N14" s="6" t="s">
        <v>65</v>
      </c>
      <c r="O14" s="6">
        <v>6</v>
      </c>
      <c r="P14" s="13" t="s">
        <v>59</v>
      </c>
      <c r="Q14" s="14" t="s">
        <v>66</v>
      </c>
      <c r="R14" s="13" t="str">
        <f>IF(FCopas[[#This Row],[Campeão]]="","",FCopas[[#This Row],[Campeão]])</f>
        <v>Argentina</v>
      </c>
      <c r="S14" s="6" t="s">
        <v>17</v>
      </c>
    </row>
    <row r="15" spans="2:19">
      <c r="B15" s="12">
        <v>1982</v>
      </c>
      <c r="C15" s="6" t="s">
        <v>37</v>
      </c>
      <c r="D15" s="6" t="s">
        <v>25</v>
      </c>
      <c r="E15" s="6" t="s">
        <v>24</v>
      </c>
      <c r="F15" s="6" t="s">
        <v>42</v>
      </c>
      <c r="G15" s="6" t="s">
        <v>62</v>
      </c>
      <c r="H15" s="6" t="s">
        <v>31</v>
      </c>
      <c r="I15" s="6">
        <v>24</v>
      </c>
      <c r="J15" s="6">
        <v>52</v>
      </c>
      <c r="K15" s="6">
        <v>146</v>
      </c>
      <c r="L15" s="33">
        <v>2109723</v>
      </c>
      <c r="M15" s="33">
        <v>40572</v>
      </c>
      <c r="N15" s="6" t="s">
        <v>67</v>
      </c>
      <c r="O15" s="6">
        <v>6</v>
      </c>
      <c r="P15" s="13" t="s">
        <v>68</v>
      </c>
      <c r="Q15" s="14" t="s">
        <v>69</v>
      </c>
      <c r="R15" s="13" t="str">
        <f>IF(FCopas[[#This Row],[Campeão]]="","",FCopas[[#This Row],[Campeão]])</f>
        <v>Itália</v>
      </c>
      <c r="S15" s="6" t="s">
        <v>25</v>
      </c>
    </row>
    <row r="16" spans="2:19">
      <c r="B16" s="12">
        <v>1986</v>
      </c>
      <c r="C16" s="6" t="s">
        <v>56</v>
      </c>
      <c r="D16" s="6" t="s">
        <v>57</v>
      </c>
      <c r="E16" s="6" t="s">
        <v>18</v>
      </c>
      <c r="F16" s="6" t="s">
        <v>42</v>
      </c>
      <c r="G16" s="6" t="s">
        <v>31</v>
      </c>
      <c r="H16" s="6" t="s">
        <v>70</v>
      </c>
      <c r="I16" s="6">
        <v>24</v>
      </c>
      <c r="J16" s="6">
        <v>52</v>
      </c>
      <c r="K16" s="6">
        <v>132</v>
      </c>
      <c r="L16" s="33">
        <v>2394031</v>
      </c>
      <c r="M16" s="33">
        <v>46039</v>
      </c>
      <c r="N16" s="6" t="s">
        <v>71</v>
      </c>
      <c r="O16" s="6">
        <v>6</v>
      </c>
      <c r="P16" s="13" t="s">
        <v>68</v>
      </c>
      <c r="Q16" s="14" t="s">
        <v>72</v>
      </c>
      <c r="R16" s="13" t="str">
        <f>IF(FCopas[[#This Row],[Campeão]]="","",FCopas[[#This Row],[Campeão]])</f>
        <v>Argentina</v>
      </c>
      <c r="S16" s="6" t="s">
        <v>17</v>
      </c>
    </row>
    <row r="17" spans="2:19">
      <c r="B17" s="12">
        <v>1990</v>
      </c>
      <c r="C17" s="6" t="s">
        <v>24</v>
      </c>
      <c r="D17" s="6" t="s">
        <v>25</v>
      </c>
      <c r="E17" s="6" t="s">
        <v>27</v>
      </c>
      <c r="F17" s="6" t="s">
        <v>18</v>
      </c>
      <c r="G17" s="6" t="s">
        <v>24</v>
      </c>
      <c r="H17" s="6" t="s">
        <v>51</v>
      </c>
      <c r="I17" s="6">
        <v>24</v>
      </c>
      <c r="J17" s="6">
        <v>52</v>
      </c>
      <c r="K17" s="6">
        <v>115</v>
      </c>
      <c r="L17" s="33">
        <v>2516215</v>
      </c>
      <c r="M17" s="33">
        <v>48389</v>
      </c>
      <c r="N17" s="6" t="s">
        <v>73</v>
      </c>
      <c r="O17" s="6">
        <v>6</v>
      </c>
      <c r="P17" s="13" t="s">
        <v>74</v>
      </c>
      <c r="Q17" s="14" t="s">
        <v>75</v>
      </c>
      <c r="R17" s="13" t="str">
        <f>IF(FCopas[[#This Row],[Campeão]]="","",FCopas[[#This Row],[Campeão]])</f>
        <v>Alemanha</v>
      </c>
      <c r="S17" s="6" t="s">
        <v>25</v>
      </c>
    </row>
    <row r="18" spans="2:19">
      <c r="B18" s="12">
        <v>1994</v>
      </c>
      <c r="C18" s="6" t="s">
        <v>19</v>
      </c>
      <c r="D18" s="6" t="s">
        <v>57</v>
      </c>
      <c r="E18" s="6" t="s">
        <v>33</v>
      </c>
      <c r="F18" s="6" t="s">
        <v>24</v>
      </c>
      <c r="G18" s="6" t="s">
        <v>34</v>
      </c>
      <c r="H18" s="6" t="s">
        <v>76</v>
      </c>
      <c r="I18" s="6">
        <v>24</v>
      </c>
      <c r="J18" s="6">
        <v>52</v>
      </c>
      <c r="K18" s="6">
        <v>141</v>
      </c>
      <c r="L18" s="33">
        <v>3587538</v>
      </c>
      <c r="M18" s="33">
        <v>68991</v>
      </c>
      <c r="N18" s="6" t="s">
        <v>77</v>
      </c>
      <c r="O18" s="6">
        <v>6</v>
      </c>
      <c r="P18" s="13" t="s">
        <v>74</v>
      </c>
      <c r="Q18" s="14" t="s">
        <v>78</v>
      </c>
      <c r="R18" s="13" t="str">
        <f>IF(FCopas[[#This Row],[Campeão]]="","",FCopas[[#This Row],[Campeão]])</f>
        <v>Brasil</v>
      </c>
      <c r="S18" s="6" t="s">
        <v>17</v>
      </c>
    </row>
    <row r="19" spans="2:19">
      <c r="B19" s="12">
        <v>1998</v>
      </c>
      <c r="C19" s="6" t="s">
        <v>31</v>
      </c>
      <c r="D19" s="6" t="s">
        <v>25</v>
      </c>
      <c r="E19" s="6" t="s">
        <v>31</v>
      </c>
      <c r="F19" s="6" t="s">
        <v>33</v>
      </c>
      <c r="G19" s="6" t="s">
        <v>79</v>
      </c>
      <c r="H19" s="6" t="s">
        <v>61</v>
      </c>
      <c r="I19" s="6">
        <v>32</v>
      </c>
      <c r="J19" s="6">
        <v>64</v>
      </c>
      <c r="K19" s="6">
        <v>171</v>
      </c>
      <c r="L19" s="33">
        <v>2785100</v>
      </c>
      <c r="M19" s="33">
        <v>43517</v>
      </c>
      <c r="N19" s="6" t="s">
        <v>80</v>
      </c>
      <c r="O19" s="6">
        <v>6</v>
      </c>
      <c r="P19" s="13" t="s">
        <v>74</v>
      </c>
      <c r="Q19" s="14" t="s">
        <v>81</v>
      </c>
      <c r="R19" s="13" t="str">
        <f>IF(FCopas[[#This Row],[Campeão]]="","",FCopas[[#This Row],[Campeão]])</f>
        <v>França</v>
      </c>
      <c r="S19" s="6" t="s">
        <v>25</v>
      </c>
    </row>
    <row r="20" spans="2:19">
      <c r="B20" s="12">
        <v>2002</v>
      </c>
      <c r="C20" s="6" t="s">
        <v>82</v>
      </c>
      <c r="D20" s="6" t="s">
        <v>83</v>
      </c>
      <c r="E20" s="6" t="s">
        <v>33</v>
      </c>
      <c r="F20" s="6" t="s">
        <v>27</v>
      </c>
      <c r="G20" s="6" t="s">
        <v>84</v>
      </c>
      <c r="H20" s="6" t="s">
        <v>85</v>
      </c>
      <c r="I20" s="6">
        <v>32</v>
      </c>
      <c r="J20" s="6">
        <v>64</v>
      </c>
      <c r="K20" s="6">
        <v>161</v>
      </c>
      <c r="L20" s="33">
        <v>2705197</v>
      </c>
      <c r="M20" s="33">
        <v>42269</v>
      </c>
      <c r="N20" s="6" t="s">
        <v>86</v>
      </c>
      <c r="O20" s="6">
        <v>8</v>
      </c>
      <c r="P20" s="13" t="s">
        <v>87</v>
      </c>
      <c r="Q20" s="14" t="s">
        <v>88</v>
      </c>
      <c r="R20" s="13" t="str">
        <f>IF(FCopas[[#This Row],[Campeão]]="","",FCopas[[#This Row],[Campeão]])</f>
        <v>Brasil</v>
      </c>
      <c r="S20" s="6" t="s">
        <v>17</v>
      </c>
    </row>
    <row r="21" spans="2:19">
      <c r="B21" s="12">
        <v>2006</v>
      </c>
      <c r="C21" s="6" t="s">
        <v>27</v>
      </c>
      <c r="D21" s="6" t="s">
        <v>25</v>
      </c>
      <c r="E21" s="6" t="s">
        <v>24</v>
      </c>
      <c r="F21" s="6" t="s">
        <v>31</v>
      </c>
      <c r="G21" s="6" t="s">
        <v>27</v>
      </c>
      <c r="H21" s="6" t="s">
        <v>52</v>
      </c>
      <c r="I21" s="6">
        <v>32</v>
      </c>
      <c r="J21" s="6">
        <v>64</v>
      </c>
      <c r="K21" s="6">
        <v>147</v>
      </c>
      <c r="L21" s="33">
        <v>3359439</v>
      </c>
      <c r="M21" s="33">
        <v>52491</v>
      </c>
      <c r="N21" s="6" t="s">
        <v>89</v>
      </c>
      <c r="O21" s="6">
        <v>5</v>
      </c>
      <c r="P21" s="13" t="s">
        <v>87</v>
      </c>
      <c r="Q21" s="14" t="s">
        <v>90</v>
      </c>
      <c r="R21" s="13" t="str">
        <f>IF(FCopas[[#This Row],[Campeão]]="","",FCopas[[#This Row],[Campeão]])</f>
        <v>Itália</v>
      </c>
      <c r="S21" s="6" t="s">
        <v>25</v>
      </c>
    </row>
    <row r="22" spans="2:19">
      <c r="B22" s="12">
        <v>2010</v>
      </c>
      <c r="C22" s="6" t="s">
        <v>91</v>
      </c>
      <c r="D22" s="6" t="s">
        <v>92</v>
      </c>
      <c r="E22" s="6" t="s">
        <v>37</v>
      </c>
      <c r="F22" s="6" t="s">
        <v>61</v>
      </c>
      <c r="G22" s="6" t="s">
        <v>27</v>
      </c>
      <c r="H22" s="6" t="s">
        <v>16</v>
      </c>
      <c r="I22" s="6">
        <v>32</v>
      </c>
      <c r="J22" s="6">
        <v>64</v>
      </c>
      <c r="K22" s="6">
        <v>145</v>
      </c>
      <c r="L22" s="33">
        <v>3178856</v>
      </c>
      <c r="M22" s="33">
        <v>49670</v>
      </c>
      <c r="N22" s="6" t="s">
        <v>93</v>
      </c>
      <c r="O22" s="6">
        <v>5</v>
      </c>
      <c r="P22" s="13" t="s">
        <v>94</v>
      </c>
      <c r="Q22" s="14" t="s">
        <v>95</v>
      </c>
      <c r="R22" s="13" t="str">
        <f>IF(FCopas[[#This Row],[Campeão]]="","",FCopas[[#This Row],[Campeão]])</f>
        <v>Espanha</v>
      </c>
      <c r="S22" s="6" t="s">
        <v>25</v>
      </c>
    </row>
    <row r="23" spans="2:19">
      <c r="B23" s="12">
        <v>2014</v>
      </c>
      <c r="C23" s="6" t="s">
        <v>33</v>
      </c>
      <c r="D23" s="6" t="s">
        <v>17</v>
      </c>
      <c r="E23" s="6" t="s">
        <v>27</v>
      </c>
      <c r="F23" s="6" t="s">
        <v>18</v>
      </c>
      <c r="G23" s="6" t="s">
        <v>61</v>
      </c>
      <c r="H23" s="6" t="s">
        <v>33</v>
      </c>
      <c r="I23" s="6">
        <v>32</v>
      </c>
      <c r="J23" s="6">
        <v>64</v>
      </c>
      <c r="K23" s="6">
        <v>171</v>
      </c>
      <c r="L23" s="33">
        <v>3429873</v>
      </c>
      <c r="M23" s="33">
        <v>53592</v>
      </c>
      <c r="N23" s="6" t="s">
        <v>96</v>
      </c>
      <c r="O23" s="6">
        <v>6</v>
      </c>
      <c r="P23" s="13" t="s">
        <v>94</v>
      </c>
      <c r="Q23" s="14" t="s">
        <v>97</v>
      </c>
      <c r="R23" s="13" t="str">
        <f>IF(FCopas[[#This Row],[Campeão]]="","",FCopas[[#This Row],[Campeão]])</f>
        <v>Alemanha</v>
      </c>
      <c r="S23" s="6" t="s">
        <v>25</v>
      </c>
    </row>
    <row r="24" spans="2:19">
      <c r="B24" s="12">
        <v>2018</v>
      </c>
      <c r="C24" s="6" t="s">
        <v>98</v>
      </c>
      <c r="D24" s="6" t="s">
        <v>25</v>
      </c>
      <c r="E24" s="6" t="s">
        <v>31</v>
      </c>
      <c r="F24" s="6" t="s">
        <v>79</v>
      </c>
      <c r="G24" s="6" t="s">
        <v>70</v>
      </c>
      <c r="H24" s="6" t="s">
        <v>51</v>
      </c>
      <c r="I24" s="6">
        <v>32</v>
      </c>
      <c r="J24" s="6">
        <v>64</v>
      </c>
      <c r="K24" s="6">
        <v>169</v>
      </c>
      <c r="L24" s="33">
        <v>3031768</v>
      </c>
      <c r="M24" s="33">
        <v>47371</v>
      </c>
      <c r="N24" s="6" t="s">
        <v>99</v>
      </c>
      <c r="O24" s="6">
        <v>6</v>
      </c>
      <c r="P24" s="13" t="s">
        <v>94</v>
      </c>
      <c r="Q24" s="14" t="s">
        <v>100</v>
      </c>
      <c r="R24" s="13" t="str">
        <f>IF(FCopas[[#This Row],[Campeão]]="","",FCopas[[#This Row],[Campeão]])</f>
        <v>França</v>
      </c>
      <c r="S24" s="6" t="s">
        <v>25</v>
      </c>
    </row>
    <row r="25" spans="2:19">
      <c r="B25" s="15">
        <v>2022</v>
      </c>
      <c r="C25" s="16" t="s">
        <v>101</v>
      </c>
      <c r="D25" s="16" t="s">
        <v>83</v>
      </c>
      <c r="E25" s="16" t="s">
        <v>18</v>
      </c>
      <c r="F25" s="16" t="s">
        <v>31</v>
      </c>
      <c r="G25" s="16" t="s">
        <v>79</v>
      </c>
      <c r="H25" s="16" t="s">
        <v>102</v>
      </c>
      <c r="I25" s="16">
        <v>32</v>
      </c>
      <c r="J25" s="16">
        <v>64</v>
      </c>
      <c r="K25" s="16">
        <v>172</v>
      </c>
      <c r="L25" s="34">
        <v>3404252</v>
      </c>
      <c r="M25" s="34">
        <v>53191</v>
      </c>
      <c r="N25" s="16" t="s">
        <v>103</v>
      </c>
      <c r="O25" s="16">
        <v>8</v>
      </c>
      <c r="P25" s="17" t="s">
        <v>104</v>
      </c>
      <c r="Q25" s="18" t="s">
        <v>105</v>
      </c>
      <c r="R25" s="17" t="str">
        <f>IF(FCopas[[#This Row],[Campeão]]="","",FCopas[[#This Row],[Campeão]])</f>
        <v>Argentina</v>
      </c>
      <c r="S25" s="6" t="s">
        <v>17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G13"/>
  <sheetViews>
    <sheetView showGridLines="0" workbookViewId="0">
      <selection activeCell="D4" sqref="D4"/>
    </sheetView>
  </sheetViews>
  <sheetFormatPr defaultRowHeight="14"/>
  <cols>
    <col min="1" max="1" width="1.5" style="1" customWidth="1"/>
    <col min="2" max="5" width="18" style="1" customWidth="1"/>
    <col min="6" max="6" width="32.5" style="1" customWidth="1"/>
    <col min="7" max="7" width="25.83203125" style="1" bestFit="1" customWidth="1"/>
    <col min="8" max="16384" width="8.6640625" style="1"/>
  </cols>
  <sheetData>
    <row r="3" spans="2:7" ht="29" customHeight="1">
      <c r="B3" s="9" t="s">
        <v>107</v>
      </c>
      <c r="C3" s="10" t="s">
        <v>108</v>
      </c>
      <c r="D3" s="10" t="s">
        <v>106</v>
      </c>
      <c r="E3" s="10" t="s">
        <v>109</v>
      </c>
      <c r="F3" s="11" t="s">
        <v>110</v>
      </c>
      <c r="G3" s="32" t="s">
        <v>213</v>
      </c>
    </row>
    <row r="4" spans="2:7">
      <c r="B4" s="12">
        <v>1</v>
      </c>
      <c r="C4" s="6" t="s">
        <v>89</v>
      </c>
      <c r="D4" s="6" t="s">
        <v>27</v>
      </c>
      <c r="E4" s="6">
        <v>16</v>
      </c>
      <c r="F4" s="19" t="s">
        <v>111</v>
      </c>
      <c r="G4" s="31" t="str">
        <f>IFERROR(IF(FArtilheiros[[#This Row],[Seleção]]="","",VLOOKUP(FArtilheiros[[#This Row],[Seleção]],DSeleções!$B:$C,2,0)),"-")</f>
        <v>https://flagcdn.com/w40/de.png</v>
      </c>
    </row>
    <row r="5" spans="2:7">
      <c r="B5" s="12">
        <v>2</v>
      </c>
      <c r="C5" s="6" t="s">
        <v>86</v>
      </c>
      <c r="D5" s="6" t="s">
        <v>33</v>
      </c>
      <c r="E5" s="6">
        <v>15</v>
      </c>
      <c r="F5" s="19" t="s">
        <v>112</v>
      </c>
      <c r="G5" s="13" t="str">
        <f>IFERROR(IF(FArtilheiros[[#This Row],[Seleção]]="","",VLOOKUP(FArtilheiros[[#This Row],[Seleção]],DSeleções!$B:$C,2,0)),"-")</f>
        <v>https://flagcdn.com/w40/br.png</v>
      </c>
    </row>
    <row r="6" spans="2:7">
      <c r="B6" s="12">
        <v>3</v>
      </c>
      <c r="C6" s="6" t="s">
        <v>58</v>
      </c>
      <c r="D6" s="6" t="s">
        <v>27</v>
      </c>
      <c r="E6" s="6">
        <v>14</v>
      </c>
      <c r="F6" s="19" t="s">
        <v>113</v>
      </c>
      <c r="G6" s="13" t="str">
        <f>IFERROR(IF(FArtilheiros[[#This Row],[Seleção]]="","",VLOOKUP(FArtilheiros[[#This Row],[Seleção]],DSeleções!$B:$C,2,0)),"-")</f>
        <v>https://flagcdn.com/w40/de.png</v>
      </c>
    </row>
    <row r="7" spans="2:7">
      <c r="B7" s="12">
        <v>4</v>
      </c>
      <c r="C7" s="6" t="s">
        <v>45</v>
      </c>
      <c r="D7" s="6" t="s">
        <v>31</v>
      </c>
      <c r="E7" s="6">
        <v>13</v>
      </c>
      <c r="F7" s="19" t="s">
        <v>114</v>
      </c>
      <c r="G7" s="13" t="str">
        <f>IFERROR(IF(FArtilheiros[[#This Row],[Seleção]]="","",VLOOKUP(FArtilheiros[[#This Row],[Seleção]],DSeleções!$B:$C,2,0)),"-")</f>
        <v>https://flagcdn.com/w40/fr.png</v>
      </c>
    </row>
    <row r="8" spans="2:7">
      <c r="B8" s="12">
        <v>5</v>
      </c>
      <c r="C8" s="6" t="s">
        <v>115</v>
      </c>
      <c r="D8" s="6" t="s">
        <v>18</v>
      </c>
      <c r="E8" s="6">
        <v>13</v>
      </c>
      <c r="F8" s="19" t="s">
        <v>116</v>
      </c>
      <c r="G8" s="13" t="str">
        <f>IFERROR(IF(FArtilheiros[[#This Row],[Seleção]]="","",VLOOKUP(FArtilheiros[[#This Row],[Seleção]],DSeleções!$B:$C,2,0)),"-")</f>
        <v>https://flagcdn.com/w40/ar.png</v>
      </c>
    </row>
    <row r="9" spans="2:7">
      <c r="B9" s="12">
        <v>6</v>
      </c>
      <c r="C9" s="6" t="s">
        <v>103</v>
      </c>
      <c r="D9" s="6" t="s">
        <v>31</v>
      </c>
      <c r="E9" s="6">
        <v>12</v>
      </c>
      <c r="F9" s="19" t="s">
        <v>117</v>
      </c>
      <c r="G9" s="13" t="str">
        <f>IFERROR(IF(FArtilheiros[[#This Row],[Seleção]]="","",VLOOKUP(FArtilheiros[[#This Row],[Seleção]],DSeleções!$B:$C,2,0)),"-")</f>
        <v>https://flagcdn.com/w40/fr.png</v>
      </c>
    </row>
    <row r="10" spans="2:7">
      <c r="B10" s="12">
        <v>7</v>
      </c>
      <c r="C10" s="6" t="s">
        <v>118</v>
      </c>
      <c r="D10" s="6" t="s">
        <v>33</v>
      </c>
      <c r="E10" s="6">
        <v>12</v>
      </c>
      <c r="F10" s="19" t="s">
        <v>119</v>
      </c>
      <c r="G10" s="13" t="str">
        <f>IFERROR(IF(FArtilheiros[[#This Row],[Seleção]]="","",VLOOKUP(FArtilheiros[[#This Row],[Seleção]],DSeleções!$B:$C,2,0)),"-")</f>
        <v>https://flagcdn.com/w40/br.png</v>
      </c>
    </row>
    <row r="11" spans="2:7">
      <c r="B11" s="12">
        <v>8</v>
      </c>
      <c r="C11" s="6" t="s">
        <v>43</v>
      </c>
      <c r="D11" s="6" t="s">
        <v>32</v>
      </c>
      <c r="E11" s="6">
        <v>11</v>
      </c>
      <c r="F11" s="19" t="s">
        <v>120</v>
      </c>
      <c r="G11" s="13" t="str">
        <f>IFERROR(IF(FArtilheiros[[#This Row],[Seleção]]="","",VLOOKUP(FArtilheiros[[#This Row],[Seleção]],DSeleções!$B:$C,2,0)),"-")</f>
        <v>-</v>
      </c>
    </row>
    <row r="12" spans="2:7">
      <c r="B12" s="12">
        <v>9</v>
      </c>
      <c r="C12" s="6" t="s">
        <v>121</v>
      </c>
      <c r="D12" s="6" t="s">
        <v>27</v>
      </c>
      <c r="E12" s="6">
        <v>11</v>
      </c>
      <c r="F12" s="19" t="s">
        <v>122</v>
      </c>
      <c r="G12" s="13" t="str">
        <f>IFERROR(IF(FArtilheiros[[#This Row],[Seleção]]="","",VLOOKUP(FArtilheiros[[#This Row],[Seleção]],DSeleções!$B:$C,2,0)),"-")</f>
        <v>https://flagcdn.com/w40/de.png</v>
      </c>
    </row>
    <row r="13" spans="2:7">
      <c r="B13" s="15">
        <v>10</v>
      </c>
      <c r="C13" s="16" t="s">
        <v>123</v>
      </c>
      <c r="D13" s="16" t="s">
        <v>27</v>
      </c>
      <c r="E13" s="16">
        <v>10</v>
      </c>
      <c r="F13" s="20" t="s">
        <v>124</v>
      </c>
      <c r="G13" s="17" t="str">
        <f>IFERROR(IF(FArtilheiros[[#This Row],[Seleção]]="","",VLOOKUP(FArtilheiros[[#This Row],[Seleção]],DSeleções!$B:$C,2,0)),"-")</f>
        <v>https://flagcdn.com/w40/de.png</v>
      </c>
    </row>
  </sheetData>
  <pageMargins left="0.7" right="0.7" top="0.75" bottom="0.75" header="0.3" footer="0.3"/>
  <ignoredErrors>
    <ignoredError sqref="F11 F7" numberStoredAsText="1"/>
  </ignoredErrors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3:H25"/>
  <sheetViews>
    <sheetView showGridLines="0" workbookViewId="0">
      <selection activeCell="A26" sqref="A26:XFD27"/>
    </sheetView>
  </sheetViews>
  <sheetFormatPr defaultRowHeight="14"/>
  <cols>
    <col min="1" max="1" width="1.5" style="2" customWidth="1"/>
    <col min="2" max="8" width="18" style="2" customWidth="1"/>
    <col min="9" max="16384" width="8.6640625" style="2"/>
  </cols>
  <sheetData>
    <row r="3" spans="2:8" ht="29" customHeight="1">
      <c r="B3" s="9" t="s">
        <v>0</v>
      </c>
      <c r="C3" s="10" t="s">
        <v>3</v>
      </c>
      <c r="D3" s="10" t="s">
        <v>125</v>
      </c>
      <c r="E3" s="10" t="s">
        <v>4</v>
      </c>
      <c r="F3" s="10" t="s">
        <v>126</v>
      </c>
      <c r="G3" s="10" t="s">
        <v>127</v>
      </c>
      <c r="H3" s="11" t="s">
        <v>128</v>
      </c>
    </row>
    <row r="4" spans="2:8">
      <c r="B4" s="21">
        <v>1930</v>
      </c>
      <c r="C4" s="22" t="s">
        <v>16</v>
      </c>
      <c r="D4" s="22" t="s">
        <v>129</v>
      </c>
      <c r="E4" s="22" t="s">
        <v>18</v>
      </c>
      <c r="F4" s="22" t="s">
        <v>130</v>
      </c>
      <c r="G4" s="22" t="s">
        <v>131</v>
      </c>
      <c r="H4" s="26">
        <v>68346</v>
      </c>
    </row>
    <row r="5" spans="2:8" ht="28">
      <c r="B5" s="21">
        <v>1934</v>
      </c>
      <c r="C5" s="22" t="s">
        <v>24</v>
      </c>
      <c r="D5" s="22" t="s">
        <v>132</v>
      </c>
      <c r="E5" s="22" t="s">
        <v>26</v>
      </c>
      <c r="F5" s="22" t="s">
        <v>133</v>
      </c>
      <c r="G5" s="22" t="s">
        <v>134</v>
      </c>
      <c r="H5" s="26">
        <v>55000</v>
      </c>
    </row>
    <row r="6" spans="2:8" ht="28">
      <c r="B6" s="21">
        <v>1938</v>
      </c>
      <c r="C6" s="22" t="s">
        <v>24</v>
      </c>
      <c r="D6" s="22" t="s">
        <v>129</v>
      </c>
      <c r="E6" s="22" t="s">
        <v>32</v>
      </c>
      <c r="F6" s="22" t="s">
        <v>135</v>
      </c>
      <c r="G6" s="22" t="s">
        <v>136</v>
      </c>
      <c r="H6" s="26">
        <v>45000</v>
      </c>
    </row>
    <row r="7" spans="2:8">
      <c r="B7" s="21">
        <v>1950</v>
      </c>
      <c r="C7" s="22" t="s">
        <v>16</v>
      </c>
      <c r="D7" s="22" t="s">
        <v>132</v>
      </c>
      <c r="E7" s="22" t="s">
        <v>33</v>
      </c>
      <c r="F7" s="22" t="s">
        <v>137</v>
      </c>
      <c r="G7" s="22" t="s">
        <v>138</v>
      </c>
      <c r="H7" s="26">
        <v>173850</v>
      </c>
    </row>
    <row r="8" spans="2:8">
      <c r="B8" s="21">
        <v>1954</v>
      </c>
      <c r="C8" s="22" t="s">
        <v>42</v>
      </c>
      <c r="D8" s="22" t="s">
        <v>139</v>
      </c>
      <c r="E8" s="22" t="s">
        <v>32</v>
      </c>
      <c r="F8" s="22" t="s">
        <v>140</v>
      </c>
      <c r="G8" s="22" t="s">
        <v>141</v>
      </c>
      <c r="H8" s="26">
        <v>62500</v>
      </c>
    </row>
    <row r="9" spans="2:8">
      <c r="B9" s="21">
        <v>1958</v>
      </c>
      <c r="C9" s="22" t="s">
        <v>33</v>
      </c>
      <c r="D9" s="22" t="s">
        <v>142</v>
      </c>
      <c r="E9" s="22" t="s">
        <v>34</v>
      </c>
      <c r="F9" s="22" t="s">
        <v>143</v>
      </c>
      <c r="G9" s="22" t="s">
        <v>144</v>
      </c>
      <c r="H9" s="26">
        <v>49737</v>
      </c>
    </row>
    <row r="10" spans="2:8">
      <c r="B10" s="21">
        <v>1962</v>
      </c>
      <c r="C10" s="22" t="s">
        <v>33</v>
      </c>
      <c r="D10" s="22" t="s">
        <v>145</v>
      </c>
      <c r="E10" s="22" t="s">
        <v>26</v>
      </c>
      <c r="F10" s="22" t="s">
        <v>146</v>
      </c>
      <c r="G10" s="22" t="s">
        <v>147</v>
      </c>
      <c r="H10" s="26">
        <v>68679</v>
      </c>
    </row>
    <row r="11" spans="2:8">
      <c r="B11" s="21">
        <v>1966</v>
      </c>
      <c r="C11" s="22" t="s">
        <v>51</v>
      </c>
      <c r="D11" s="22" t="s">
        <v>129</v>
      </c>
      <c r="E11" s="22" t="s">
        <v>42</v>
      </c>
      <c r="F11" s="22" t="s">
        <v>148</v>
      </c>
      <c r="G11" s="22" t="s">
        <v>149</v>
      </c>
      <c r="H11" s="26">
        <v>96924</v>
      </c>
    </row>
    <row r="12" spans="2:8">
      <c r="B12" s="21">
        <v>1970</v>
      </c>
      <c r="C12" s="22" t="s">
        <v>33</v>
      </c>
      <c r="D12" s="22" t="s">
        <v>150</v>
      </c>
      <c r="E12" s="22" t="s">
        <v>24</v>
      </c>
      <c r="F12" s="22" t="s">
        <v>151</v>
      </c>
      <c r="G12" s="22" t="s">
        <v>152</v>
      </c>
      <c r="H12" s="26">
        <v>107412</v>
      </c>
    </row>
    <row r="13" spans="2:8">
      <c r="B13" s="21">
        <v>1974</v>
      </c>
      <c r="C13" s="22" t="s">
        <v>42</v>
      </c>
      <c r="D13" s="22" t="s">
        <v>132</v>
      </c>
      <c r="E13" s="22" t="s">
        <v>61</v>
      </c>
      <c r="F13" s="22" t="s">
        <v>153</v>
      </c>
      <c r="G13" s="22" t="s">
        <v>154</v>
      </c>
      <c r="H13" s="26">
        <v>78200</v>
      </c>
    </row>
    <row r="14" spans="2:8">
      <c r="B14" s="21">
        <v>1978</v>
      </c>
      <c r="C14" s="22" t="s">
        <v>18</v>
      </c>
      <c r="D14" s="22" t="s">
        <v>145</v>
      </c>
      <c r="E14" s="22" t="s">
        <v>61</v>
      </c>
      <c r="F14" s="22" t="s">
        <v>155</v>
      </c>
      <c r="G14" s="22" t="s">
        <v>156</v>
      </c>
      <c r="H14" s="26">
        <v>71483</v>
      </c>
    </row>
    <row r="15" spans="2:8">
      <c r="B15" s="21">
        <v>1982</v>
      </c>
      <c r="C15" s="22" t="s">
        <v>24</v>
      </c>
      <c r="D15" s="22" t="s">
        <v>145</v>
      </c>
      <c r="E15" s="22" t="s">
        <v>42</v>
      </c>
      <c r="F15" s="22" t="s">
        <v>157</v>
      </c>
      <c r="G15" s="22" t="s">
        <v>158</v>
      </c>
      <c r="H15" s="26">
        <v>90000</v>
      </c>
    </row>
    <row r="16" spans="2:8">
      <c r="B16" s="21">
        <v>1986</v>
      </c>
      <c r="C16" s="22" t="s">
        <v>18</v>
      </c>
      <c r="D16" s="22" t="s">
        <v>139</v>
      </c>
      <c r="E16" s="22" t="s">
        <v>42</v>
      </c>
      <c r="F16" s="22" t="s">
        <v>151</v>
      </c>
      <c r="G16" s="22" t="s">
        <v>152</v>
      </c>
      <c r="H16" s="26">
        <v>114600</v>
      </c>
    </row>
    <row r="17" spans="2:8">
      <c r="B17" s="21">
        <v>1990</v>
      </c>
      <c r="C17" s="22" t="s">
        <v>42</v>
      </c>
      <c r="D17" s="22" t="s">
        <v>159</v>
      </c>
      <c r="E17" s="22" t="s">
        <v>18</v>
      </c>
      <c r="F17" s="22" t="s">
        <v>160</v>
      </c>
      <c r="G17" s="22" t="s">
        <v>134</v>
      </c>
      <c r="H17" s="26">
        <v>73603</v>
      </c>
    </row>
    <row r="18" spans="2:8">
      <c r="B18" s="21">
        <v>1994</v>
      </c>
      <c r="C18" s="22" t="s">
        <v>33</v>
      </c>
      <c r="D18" s="22" t="s">
        <v>161</v>
      </c>
      <c r="E18" s="22" t="s">
        <v>24</v>
      </c>
      <c r="F18" s="22" t="s">
        <v>162</v>
      </c>
      <c r="G18" s="22" t="s">
        <v>163</v>
      </c>
      <c r="H18" s="26">
        <v>94194</v>
      </c>
    </row>
    <row r="19" spans="2:8">
      <c r="B19" s="21">
        <v>1998</v>
      </c>
      <c r="C19" s="22" t="s">
        <v>31</v>
      </c>
      <c r="D19" s="22" t="s">
        <v>164</v>
      </c>
      <c r="E19" s="22" t="s">
        <v>33</v>
      </c>
      <c r="F19" s="22" t="s">
        <v>165</v>
      </c>
      <c r="G19" s="22" t="s">
        <v>166</v>
      </c>
      <c r="H19" s="26">
        <v>80000</v>
      </c>
    </row>
    <row r="20" spans="2:8">
      <c r="B20" s="21">
        <v>2002</v>
      </c>
      <c r="C20" s="22" t="s">
        <v>33</v>
      </c>
      <c r="D20" s="22" t="s">
        <v>167</v>
      </c>
      <c r="E20" s="22" t="s">
        <v>27</v>
      </c>
      <c r="F20" s="22" t="s">
        <v>168</v>
      </c>
      <c r="G20" s="22" t="s">
        <v>169</v>
      </c>
      <c r="H20" s="26">
        <v>69029</v>
      </c>
    </row>
    <row r="21" spans="2:8">
      <c r="B21" s="21">
        <v>2006</v>
      </c>
      <c r="C21" s="22" t="s">
        <v>24</v>
      </c>
      <c r="D21" s="22" t="s">
        <v>170</v>
      </c>
      <c r="E21" s="22" t="s">
        <v>31</v>
      </c>
      <c r="F21" s="22" t="s">
        <v>153</v>
      </c>
      <c r="G21" s="22" t="s">
        <v>171</v>
      </c>
      <c r="H21" s="26">
        <v>69000</v>
      </c>
    </row>
    <row r="22" spans="2:8">
      <c r="B22" s="21">
        <v>2010</v>
      </c>
      <c r="C22" s="22" t="s">
        <v>37</v>
      </c>
      <c r="D22" s="22" t="s">
        <v>159</v>
      </c>
      <c r="E22" s="22" t="s">
        <v>61</v>
      </c>
      <c r="F22" s="22" t="s">
        <v>172</v>
      </c>
      <c r="G22" s="22" t="s">
        <v>173</v>
      </c>
      <c r="H22" s="26">
        <v>84490</v>
      </c>
    </row>
    <row r="23" spans="2:8">
      <c r="B23" s="21">
        <v>2014</v>
      </c>
      <c r="C23" s="22" t="s">
        <v>27</v>
      </c>
      <c r="D23" s="22" t="s">
        <v>159</v>
      </c>
      <c r="E23" s="22" t="s">
        <v>18</v>
      </c>
      <c r="F23" s="22" t="s">
        <v>137</v>
      </c>
      <c r="G23" s="22" t="s">
        <v>138</v>
      </c>
      <c r="H23" s="26">
        <v>74738</v>
      </c>
    </row>
    <row r="24" spans="2:8">
      <c r="B24" s="21">
        <v>2018</v>
      </c>
      <c r="C24" s="22" t="s">
        <v>31</v>
      </c>
      <c r="D24" s="22" t="s">
        <v>129</v>
      </c>
      <c r="E24" s="22" t="s">
        <v>79</v>
      </c>
      <c r="F24" s="22" t="s">
        <v>174</v>
      </c>
      <c r="G24" s="22" t="s">
        <v>175</v>
      </c>
      <c r="H24" s="26">
        <v>78011</v>
      </c>
    </row>
    <row r="25" spans="2:8">
      <c r="B25" s="23">
        <v>2022</v>
      </c>
      <c r="C25" s="24" t="s">
        <v>18</v>
      </c>
      <c r="D25" s="24" t="s">
        <v>176</v>
      </c>
      <c r="E25" s="24" t="s">
        <v>31</v>
      </c>
      <c r="F25" s="24" t="s">
        <v>177</v>
      </c>
      <c r="G25" s="24" t="s">
        <v>178</v>
      </c>
      <c r="H25" s="27">
        <v>88966</v>
      </c>
    </row>
  </sheetData>
  <phoneticPr fontId="4" type="noConversion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F14"/>
  <sheetViews>
    <sheetView showGridLines="0" tabSelected="1" topLeftCell="A2" workbookViewId="0">
      <selection activeCell="B4" sqref="B4:B14"/>
    </sheetView>
  </sheetViews>
  <sheetFormatPr defaultRowHeight="14"/>
  <cols>
    <col min="1" max="1" width="1.5" customWidth="1"/>
    <col min="2" max="2" width="18" customWidth="1"/>
    <col min="3" max="3" width="57.75" customWidth="1"/>
    <col min="4" max="4" width="27.08203125" customWidth="1"/>
    <col min="5" max="5" width="16.4140625" customWidth="1"/>
    <col min="6" max="6" width="25.83203125" bestFit="1" customWidth="1"/>
  </cols>
  <sheetData>
    <row r="3" spans="2:6" ht="29" customHeight="1">
      <c r="B3" s="8" t="s">
        <v>0</v>
      </c>
      <c r="C3" s="8" t="s">
        <v>179</v>
      </c>
      <c r="D3" s="8" t="s">
        <v>180</v>
      </c>
      <c r="E3" s="29" t="s">
        <v>106</v>
      </c>
      <c r="F3" s="29" t="s">
        <v>213</v>
      </c>
    </row>
    <row r="4" spans="2:6">
      <c r="B4" s="6">
        <v>1930</v>
      </c>
      <c r="C4" s="25" t="s">
        <v>181</v>
      </c>
      <c r="D4" s="6" t="s">
        <v>182</v>
      </c>
      <c r="E4" s="30" t="s">
        <v>16</v>
      </c>
      <c r="F4" s="28" t="str">
        <f>IFERROR(IF(FMomentos[[#This Row],[Seleção]]="","",VLOOKUP(FMomentos[[#This Row],[Seleção]],DSeleções!$B:$C,2,0)),"-")</f>
        <v>https://flagcdn.com/w40/uy.png</v>
      </c>
    </row>
    <row r="5" spans="2:6">
      <c r="B5" s="6">
        <v>1950</v>
      </c>
      <c r="C5" s="25" t="s">
        <v>183</v>
      </c>
      <c r="D5" s="6" t="s">
        <v>184</v>
      </c>
      <c r="E5" s="30" t="s">
        <v>16</v>
      </c>
      <c r="F5" s="28" t="str">
        <f>IFERROR(IF(FMomentos[[#This Row],[Seleção]]="","",VLOOKUP(FMomentos[[#This Row],[Seleção]],DSeleções!$B:$C,2,0)),"-")</f>
        <v>https://flagcdn.com/w40/uy.png</v>
      </c>
    </row>
    <row r="6" spans="2:6">
      <c r="B6" s="6">
        <v>1958</v>
      </c>
      <c r="C6" s="25" t="s">
        <v>185</v>
      </c>
      <c r="D6" s="6" t="s">
        <v>186</v>
      </c>
      <c r="E6" s="30" t="s">
        <v>33</v>
      </c>
      <c r="F6" s="28" t="str">
        <f>IFERROR(IF(FMomentos[[#This Row],[Seleção]]="","",VLOOKUP(FMomentos[[#This Row],[Seleção]],DSeleções!$B:$C,2,0)),"-")</f>
        <v>https://flagcdn.com/w40/br.png</v>
      </c>
    </row>
    <row r="7" spans="2:6">
      <c r="B7" s="6">
        <v>1970</v>
      </c>
      <c r="C7" s="25" t="s">
        <v>187</v>
      </c>
      <c r="D7" s="6" t="s">
        <v>188</v>
      </c>
      <c r="E7" s="30" t="s">
        <v>33</v>
      </c>
      <c r="F7" s="28" t="str">
        <f>IFERROR(IF(FMomentos[[#This Row],[Seleção]]="","",VLOOKUP(FMomentos[[#This Row],[Seleção]],DSeleções!$B:$C,2,0)),"-")</f>
        <v>https://flagcdn.com/w40/br.png</v>
      </c>
    </row>
    <row r="8" spans="2:6">
      <c r="B8" s="6">
        <v>1986</v>
      </c>
      <c r="C8" s="25" t="s">
        <v>189</v>
      </c>
      <c r="D8" s="6" t="s">
        <v>186</v>
      </c>
      <c r="E8" s="30" t="s">
        <v>18</v>
      </c>
      <c r="F8" s="28" t="str">
        <f>IFERROR(IF(FMomentos[[#This Row],[Seleção]]="","",VLOOKUP(FMomentos[[#This Row],[Seleção]],DSeleções!$B:$C,2,0)),"-")</f>
        <v>https://flagcdn.com/w40/ar.png</v>
      </c>
    </row>
    <row r="9" spans="2:6">
      <c r="B9" s="6">
        <v>1994</v>
      </c>
      <c r="C9" s="25" t="s">
        <v>190</v>
      </c>
      <c r="D9" s="6" t="s">
        <v>191</v>
      </c>
      <c r="E9" s="30" t="s">
        <v>33</v>
      </c>
      <c r="F9" s="28" t="str">
        <f>IFERROR(IF(FMomentos[[#This Row],[Seleção]]="","",VLOOKUP(FMomentos[[#This Row],[Seleção]],DSeleções!$B:$C,2,0)),"-")</f>
        <v>https://flagcdn.com/w40/br.png</v>
      </c>
    </row>
    <row r="10" spans="2:6">
      <c r="B10" s="6">
        <v>1998</v>
      </c>
      <c r="C10" s="25" t="s">
        <v>192</v>
      </c>
      <c r="D10" s="6" t="s">
        <v>193</v>
      </c>
      <c r="E10" s="30" t="s">
        <v>31</v>
      </c>
      <c r="F10" s="28" t="str">
        <f>IFERROR(IF(FMomentos[[#This Row],[Seleção]]="","",VLOOKUP(FMomentos[[#This Row],[Seleção]],DSeleções!$B:$C,2,0)),"-")</f>
        <v>https://flagcdn.com/w40/fr.png</v>
      </c>
    </row>
    <row r="11" spans="2:6">
      <c r="B11" s="6">
        <v>2002</v>
      </c>
      <c r="C11" s="25" t="s">
        <v>194</v>
      </c>
      <c r="D11" s="6" t="s">
        <v>195</v>
      </c>
      <c r="E11" s="30" t="s">
        <v>33</v>
      </c>
      <c r="F11" s="28" t="str">
        <f>IFERROR(IF(FMomentos[[#This Row],[Seleção]]="","",VLOOKUP(FMomentos[[#This Row],[Seleção]],DSeleções!$B:$C,2,0)),"-")</f>
        <v>https://flagcdn.com/w40/br.png</v>
      </c>
    </row>
    <row r="12" spans="2:6">
      <c r="B12" s="6">
        <v>2010</v>
      </c>
      <c r="C12" s="25" t="s">
        <v>196</v>
      </c>
      <c r="D12" s="6" t="s">
        <v>197</v>
      </c>
      <c r="E12" s="30" t="s">
        <v>37</v>
      </c>
      <c r="F12" s="28" t="str">
        <f>IFERROR(IF(FMomentos[[#This Row],[Seleção]]="","",VLOOKUP(FMomentos[[#This Row],[Seleção]],DSeleções!$B:$C,2,0)),"-")</f>
        <v>https://flagcdn.com/w40/es.png</v>
      </c>
    </row>
    <row r="13" spans="2:6">
      <c r="B13" s="6">
        <v>2014</v>
      </c>
      <c r="C13" s="25" t="s">
        <v>198</v>
      </c>
      <c r="D13" s="6" t="s">
        <v>199</v>
      </c>
      <c r="E13" s="30" t="s">
        <v>27</v>
      </c>
      <c r="F13" s="28" t="str">
        <f>IFERROR(IF(FMomentos[[#This Row],[Seleção]]="","",VLOOKUP(FMomentos[[#This Row],[Seleção]],DSeleções!$B:$C,2,0)),"-")</f>
        <v>https://flagcdn.com/w40/de.png</v>
      </c>
    </row>
    <row r="14" spans="2:6">
      <c r="B14" s="6">
        <v>2022</v>
      </c>
      <c r="C14" s="25" t="s">
        <v>200</v>
      </c>
      <c r="D14" s="6" t="s">
        <v>184</v>
      </c>
      <c r="E14" s="30" t="s">
        <v>18</v>
      </c>
      <c r="F14" s="28" t="str">
        <f>IFERROR(IF(FMomentos[[#This Row],[Seleção]]="","",VLOOKUP(FMomentos[[#This Row],[Seleção]],DSeleções!$B:$C,2,0)),"-")</f>
        <v>https://flagcdn.com/w40/ar.png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DSeleções</vt:lpstr>
      <vt:lpstr>FCopas</vt:lpstr>
      <vt:lpstr>FArtilheiros</vt:lpstr>
      <vt:lpstr>FFinais</vt:lpstr>
      <vt:lpstr>DMomentosHistoricos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aurelio rodriguescota</cp:lastModifiedBy>
  <dcterms:modified xsi:type="dcterms:W3CDTF">2026-06-22T00:45:50Z</dcterms:modified>
</cp:coreProperties>
</file>